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45" yWindow="-165" windowWidth="11415" windowHeight="1408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Rekapitulace!$G$43</definedName>
    <definedName name="Dodavka0">Položky!#REF!</definedName>
    <definedName name="HSV">Rekapitulace!$E$43</definedName>
    <definedName name="HSV0">Položky!#REF!</definedName>
    <definedName name="HZS">Rekapitulace!$I$43</definedName>
    <definedName name="HZS0">Položky!#REF!</definedName>
    <definedName name="JKSO">'Krycí list'!$G$2</definedName>
    <definedName name="MJ">'Krycí list'!$G$5</definedName>
    <definedName name="Mont">Rekapitulace!$H$43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Položky!$A$1:$G$268</definedName>
    <definedName name="_xlnm.Print_Area" localSheetId="1">Rekapitulace!$A$1:$I$53</definedName>
    <definedName name="PocetMJ">'Krycí list'!$G$6</definedName>
    <definedName name="Poznamka">'Krycí list'!$B$37</definedName>
    <definedName name="Projektant">'Krycí list'!$C$8</definedName>
    <definedName name="PSV">Rekapitulace!$F$43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BE267" i="3"/>
  <c r="BE268" s="1"/>
  <c r="I42" i="2" s="1"/>
  <c r="BC267" i="3"/>
  <c r="BC268" s="1"/>
  <c r="G42" i="2" s="1"/>
  <c r="BB267" i="3"/>
  <c r="BB268" s="1"/>
  <c r="F42" i="2" s="1"/>
  <c r="BA267" i="3"/>
  <c r="BA268" s="1"/>
  <c r="E42" i="2" s="1"/>
  <c r="BD267" i="3"/>
  <c r="BD268" s="1"/>
  <c r="H42" i="2" s="1"/>
  <c r="B42"/>
  <c r="A42"/>
  <c r="C268" i="3"/>
  <c r="BE263"/>
  <c r="BE265" s="1"/>
  <c r="I41" i="2" s="1"/>
  <c r="BC263" i="3"/>
  <c r="BC265" s="1"/>
  <c r="G41" i="2" s="1"/>
  <c r="BB263" i="3"/>
  <c r="BB265" s="1"/>
  <c r="F41" i="2" s="1"/>
  <c r="BA263" i="3"/>
  <c r="BA265" s="1"/>
  <c r="E41" i="2" s="1"/>
  <c r="BD263" i="3"/>
  <c r="BD265" s="1"/>
  <c r="B41" i="2"/>
  <c r="A41"/>
  <c r="C265" i="3"/>
  <c r="BE260"/>
  <c r="BE261" s="1"/>
  <c r="I40" i="2" s="1"/>
  <c r="BD260" i="3"/>
  <c r="BD261" s="1"/>
  <c r="H40" i="2" s="1"/>
  <c r="BC260" i="3"/>
  <c r="BC261" s="1"/>
  <c r="G40" i="2" s="1"/>
  <c r="BA260" i="3"/>
  <c r="BB260"/>
  <c r="BB261" s="1"/>
  <c r="F40" i="2" s="1"/>
  <c r="B40"/>
  <c r="A40"/>
  <c r="BA261" i="3"/>
  <c r="E40" i="2" s="1"/>
  <c r="C261" i="3"/>
  <c r="BE254"/>
  <c r="BE258" s="1"/>
  <c r="I39" i="2" s="1"/>
  <c r="BD254" i="3"/>
  <c r="BD258" s="1"/>
  <c r="H39" i="2" s="1"/>
  <c r="BC254" i="3"/>
  <c r="BA254"/>
  <c r="BA258" s="1"/>
  <c r="E39" i="2" s="1"/>
  <c r="BB254" i="3"/>
  <c r="B39" i="2"/>
  <c r="A39"/>
  <c r="C258" i="3"/>
  <c r="BE251"/>
  <c r="BD251"/>
  <c r="BC251"/>
  <c r="BA251"/>
  <c r="BB251"/>
  <c r="BE250"/>
  <c r="BD250"/>
  <c r="BC250"/>
  <c r="BA250"/>
  <c r="BB250"/>
  <c r="BE249"/>
  <c r="BD249"/>
  <c r="BC249"/>
  <c r="BA249"/>
  <c r="BB249"/>
  <c r="BE248"/>
  <c r="BD248"/>
  <c r="BC248"/>
  <c r="BA248"/>
  <c r="BB248"/>
  <c r="BE247"/>
  <c r="BD247"/>
  <c r="BC247"/>
  <c r="BA247"/>
  <c r="BB247"/>
  <c r="B38" i="2"/>
  <c r="A38"/>
  <c r="C252" i="3"/>
  <c r="BE244"/>
  <c r="BD244"/>
  <c r="BC244"/>
  <c r="BA244"/>
  <c r="BB244"/>
  <c r="BE243"/>
  <c r="BD243"/>
  <c r="BC243"/>
  <c r="BA243"/>
  <c r="BB243"/>
  <c r="BE242"/>
  <c r="BD242"/>
  <c r="BC242"/>
  <c r="BA242"/>
  <c r="BB242"/>
  <c r="BE241"/>
  <c r="BD241"/>
  <c r="BC241"/>
  <c r="BA241"/>
  <c r="BB241"/>
  <c r="B37" i="2"/>
  <c r="A37"/>
  <c r="C245" i="3"/>
  <c r="BE238"/>
  <c r="BD238"/>
  <c r="BC238"/>
  <c r="BA238"/>
  <c r="BB238"/>
  <c r="BE237"/>
  <c r="BD237"/>
  <c r="BC237"/>
  <c r="BA237"/>
  <c r="BB237"/>
  <c r="BE236"/>
  <c r="BD236"/>
  <c r="BC236"/>
  <c r="BA236"/>
  <c r="BB236"/>
  <c r="BE235"/>
  <c r="BD235"/>
  <c r="BC235"/>
  <c r="BA235"/>
  <c r="BB235"/>
  <c r="BE234"/>
  <c r="BD234"/>
  <c r="BC234"/>
  <c r="BA234"/>
  <c r="BB234"/>
  <c r="B36" i="2"/>
  <c r="A36"/>
  <c r="C239" i="3"/>
  <c r="BE231"/>
  <c r="BD231"/>
  <c r="BC231"/>
  <c r="BA231"/>
  <c r="BB231"/>
  <c r="BE230"/>
  <c r="BD230"/>
  <c r="BC230"/>
  <c r="BA230"/>
  <c r="BB230"/>
  <c r="BE229"/>
  <c r="BD229"/>
  <c r="BC229"/>
  <c r="BA229"/>
  <c r="BB229"/>
  <c r="BE228"/>
  <c r="BD228"/>
  <c r="BC228"/>
  <c r="BA228"/>
  <c r="BB228"/>
  <c r="BE227"/>
  <c r="BD227"/>
  <c r="BC227"/>
  <c r="BA227"/>
  <c r="BB227"/>
  <c r="BE226"/>
  <c r="BD226"/>
  <c r="BC226"/>
  <c r="BA226"/>
  <c r="BB226"/>
  <c r="BE225"/>
  <c r="BD225"/>
  <c r="BC225"/>
  <c r="BA225"/>
  <c r="BB225"/>
  <c r="BE224"/>
  <c r="BD224"/>
  <c r="BC224"/>
  <c r="BA224"/>
  <c r="BB224"/>
  <c r="BE223"/>
  <c r="BD223"/>
  <c r="BC223"/>
  <c r="BA223"/>
  <c r="BB223"/>
  <c r="BE222"/>
  <c r="BD222"/>
  <c r="BC222"/>
  <c r="BA222"/>
  <c r="BB222"/>
  <c r="B35" i="2"/>
  <c r="A35"/>
  <c r="C232" i="3"/>
  <c r="BE219"/>
  <c r="BD219"/>
  <c r="BC219"/>
  <c r="BA219"/>
  <c r="BB219"/>
  <c r="BE218"/>
  <c r="BD218"/>
  <c r="BC218"/>
  <c r="BA218"/>
  <c r="BB218"/>
  <c r="B34" i="2"/>
  <c r="A34"/>
  <c r="C220" i="3"/>
  <c r="BE215"/>
  <c r="BE216" s="1"/>
  <c r="I33" i="2" s="1"/>
  <c r="BD215" i="3"/>
  <c r="BD216" s="1"/>
  <c r="H33" i="2" s="1"/>
  <c r="BC215" i="3"/>
  <c r="BC216" s="1"/>
  <c r="G33" i="2" s="1"/>
  <c r="BA215" i="3"/>
  <c r="BB215"/>
  <c r="BB216" s="1"/>
  <c r="F33" i="2" s="1"/>
  <c r="B33"/>
  <c r="A33"/>
  <c r="BA216" i="3"/>
  <c r="E33" i="2" s="1"/>
  <c r="C216" i="3"/>
  <c r="BE212"/>
  <c r="BD212"/>
  <c r="BC212"/>
  <c r="BA212"/>
  <c r="BB212"/>
  <c r="BE211"/>
  <c r="BD211"/>
  <c r="BC211"/>
  <c r="BA211"/>
  <c r="BB211"/>
  <c r="BE210"/>
  <c r="BD210"/>
  <c r="BC210"/>
  <c r="BA210"/>
  <c r="BB210"/>
  <c r="BE209"/>
  <c r="BD209"/>
  <c r="BC209"/>
  <c r="BA209"/>
  <c r="BB209"/>
  <c r="BE208"/>
  <c r="BD208"/>
  <c r="BC208"/>
  <c r="BA208"/>
  <c r="BB208"/>
  <c r="BE207"/>
  <c r="BD207"/>
  <c r="BC207"/>
  <c r="BA207"/>
  <c r="BB207"/>
  <c r="BE206"/>
  <c r="BD206"/>
  <c r="BC206"/>
  <c r="BA206"/>
  <c r="BB206"/>
  <c r="BE205"/>
  <c r="BD205"/>
  <c r="BC205"/>
  <c r="BA205"/>
  <c r="BB205"/>
  <c r="B32" i="2"/>
  <c r="A32"/>
  <c r="C213" i="3"/>
  <c r="BE202"/>
  <c r="BD202"/>
  <c r="BC202"/>
  <c r="BA202"/>
  <c r="BB202"/>
  <c r="BE201"/>
  <c r="BD201"/>
  <c r="BC201"/>
  <c r="BA201"/>
  <c r="BB201"/>
  <c r="BE200"/>
  <c r="BD200"/>
  <c r="BC200"/>
  <c r="BA200"/>
  <c r="BB200"/>
  <c r="B31" i="2"/>
  <c r="A31"/>
  <c r="C203" i="3"/>
  <c r="BE197"/>
  <c r="BD197"/>
  <c r="BC197"/>
  <c r="BA197"/>
  <c r="BB197"/>
  <c r="BE196"/>
  <c r="BD196"/>
  <c r="BC196"/>
  <c r="BA196"/>
  <c r="BB196"/>
  <c r="B30" i="2"/>
  <c r="A30"/>
  <c r="C198" i="3"/>
  <c r="BE193"/>
  <c r="BE194" s="1"/>
  <c r="I29" i="2" s="1"/>
  <c r="BD193" i="3"/>
  <c r="BD194" s="1"/>
  <c r="H29" i="2" s="1"/>
  <c r="BC193" i="3"/>
  <c r="BC194" s="1"/>
  <c r="G29" i="2" s="1"/>
  <c r="BA193" i="3"/>
  <c r="BB193"/>
  <c r="BB194" s="1"/>
  <c r="F29" i="2" s="1"/>
  <c r="B29"/>
  <c r="A29"/>
  <c r="BA194" i="3"/>
  <c r="E29" i="2" s="1"/>
  <c r="C194" i="3"/>
  <c r="BE190"/>
  <c r="BE191" s="1"/>
  <c r="I28" i="2" s="1"/>
  <c r="BD190" i="3"/>
  <c r="BD191" s="1"/>
  <c r="H28" i="2" s="1"/>
  <c r="BC190" i="3"/>
  <c r="BC191" s="1"/>
  <c r="G28" i="2" s="1"/>
  <c r="BA190" i="3"/>
  <c r="BB190"/>
  <c r="BB191" s="1"/>
  <c r="F28" i="2" s="1"/>
  <c r="B28"/>
  <c r="A28"/>
  <c r="BA191" i="3"/>
  <c r="E28" i="2" s="1"/>
  <c r="C191" i="3"/>
  <c r="BE187"/>
  <c r="BD187"/>
  <c r="BC187"/>
  <c r="BA187"/>
  <c r="BB187"/>
  <c r="BE186"/>
  <c r="BD186"/>
  <c r="BC186"/>
  <c r="BA186"/>
  <c r="BB186"/>
  <c r="BE185"/>
  <c r="BD185"/>
  <c r="BC185"/>
  <c r="BA185"/>
  <c r="BB185"/>
  <c r="B27" i="2"/>
  <c r="A27"/>
  <c r="C188" i="3"/>
  <c r="BE182"/>
  <c r="BD182"/>
  <c r="BC182"/>
  <c r="BA182"/>
  <c r="BB182"/>
  <c r="BE181"/>
  <c r="BD181"/>
  <c r="BC181"/>
  <c r="BA181"/>
  <c r="BB181"/>
  <c r="BE180"/>
  <c r="BD180"/>
  <c r="BC180"/>
  <c r="BA180"/>
  <c r="BB180"/>
  <c r="BE179"/>
  <c r="BD179"/>
  <c r="BC179"/>
  <c r="BA179"/>
  <c r="BB179"/>
  <c r="BE178"/>
  <c r="BD178"/>
  <c r="BC178"/>
  <c r="BA178"/>
  <c r="BB178"/>
  <c r="BE177"/>
  <c r="BD177"/>
  <c r="BC177"/>
  <c r="BA177"/>
  <c r="BB177"/>
  <c r="B26" i="2"/>
  <c r="A26"/>
  <c r="C183" i="3"/>
  <c r="BE174"/>
  <c r="BD174"/>
  <c r="BC174"/>
  <c r="BA174"/>
  <c r="BB174"/>
  <c r="BE173"/>
  <c r="BD173"/>
  <c r="BC173"/>
  <c r="BA173"/>
  <c r="BB173"/>
  <c r="BE172"/>
  <c r="BD172"/>
  <c r="BC172"/>
  <c r="BA172"/>
  <c r="BB172"/>
  <c r="BE171"/>
  <c r="BD171"/>
  <c r="BC171"/>
  <c r="BA171"/>
  <c r="BB171"/>
  <c r="B25" i="2"/>
  <c r="A25"/>
  <c r="C175" i="3"/>
  <c r="BE168"/>
  <c r="BE169" s="1"/>
  <c r="I24" i="2" s="1"/>
  <c r="BD168" i="3"/>
  <c r="BD169" s="1"/>
  <c r="H24" i="2" s="1"/>
  <c r="BC168" i="3"/>
  <c r="BC169" s="1"/>
  <c r="G24" i="2" s="1"/>
  <c r="BB168" i="3"/>
  <c r="BB169" s="1"/>
  <c r="F24" i="2" s="1"/>
  <c r="BA168" i="3"/>
  <c r="BA169" s="1"/>
  <c r="E24" i="2" s="1"/>
  <c r="B24"/>
  <c r="A24"/>
  <c r="C169" i="3"/>
  <c r="BE165"/>
  <c r="BD165"/>
  <c r="BC165"/>
  <c r="BB165"/>
  <c r="BA165"/>
  <c r="BE164"/>
  <c r="BD164"/>
  <c r="BC164"/>
  <c r="BB164"/>
  <c r="BA164"/>
  <c r="BE163"/>
  <c r="BD163"/>
  <c r="BC163"/>
  <c r="BB163"/>
  <c r="BA163"/>
  <c r="BE162"/>
  <c r="BD162"/>
  <c r="BC162"/>
  <c r="BB162"/>
  <c r="BA162"/>
  <c r="BE161"/>
  <c r="BD161"/>
  <c r="BC161"/>
  <c r="BB161"/>
  <c r="BA161"/>
  <c r="B23" i="2"/>
  <c r="A23"/>
  <c r="C166" i="3"/>
  <c r="BE158"/>
  <c r="BD158"/>
  <c r="BC158"/>
  <c r="BB158"/>
  <c r="BA158"/>
  <c r="BE157"/>
  <c r="BD157"/>
  <c r="BC157"/>
  <c r="BB157"/>
  <c r="BA157"/>
  <c r="BE156"/>
  <c r="BD156"/>
  <c r="BC156"/>
  <c r="BB156"/>
  <c r="BA156"/>
  <c r="BE155"/>
  <c r="BD155"/>
  <c r="BC155"/>
  <c r="BB155"/>
  <c r="BA155"/>
  <c r="BE154"/>
  <c r="BD154"/>
  <c r="BC154"/>
  <c r="BB154"/>
  <c r="BA154"/>
  <c r="BE153"/>
  <c r="BD153"/>
  <c r="BC153"/>
  <c r="BB153"/>
  <c r="BA153"/>
  <c r="BE152"/>
  <c r="BD152"/>
  <c r="BC152"/>
  <c r="BB152"/>
  <c r="BA152"/>
  <c r="BE151"/>
  <c r="BD151"/>
  <c r="BC151"/>
  <c r="BB151"/>
  <c r="BA151"/>
  <c r="BE150"/>
  <c r="BD150"/>
  <c r="BC150"/>
  <c r="BB150"/>
  <c r="BA150"/>
  <c r="BE149"/>
  <c r="BD149"/>
  <c r="BC149"/>
  <c r="BB149"/>
  <c r="BA149"/>
  <c r="BE148"/>
  <c r="BD148"/>
  <c r="BC148"/>
  <c r="BB148"/>
  <c r="BA148"/>
  <c r="BE147"/>
  <c r="BD147"/>
  <c r="BC147"/>
  <c r="BB147"/>
  <c r="BA147"/>
  <c r="BE146"/>
  <c r="BD146"/>
  <c r="BC146"/>
  <c r="BB146"/>
  <c r="BA146"/>
  <c r="BE145"/>
  <c r="BD145"/>
  <c r="BC145"/>
  <c r="BB145"/>
  <c r="BA145"/>
  <c r="BE144"/>
  <c r="BD144"/>
  <c r="BC144"/>
  <c r="BB144"/>
  <c r="BA144"/>
  <c r="BE143"/>
  <c r="BD143"/>
  <c r="BC143"/>
  <c r="BB143"/>
  <c r="BA143"/>
  <c r="BE142"/>
  <c r="BD142"/>
  <c r="BC142"/>
  <c r="BB142"/>
  <c r="BA142"/>
  <c r="BE141"/>
  <c r="BD141"/>
  <c r="BC141"/>
  <c r="BB141"/>
  <c r="BA141"/>
  <c r="BE140"/>
  <c r="BD140"/>
  <c r="BC140"/>
  <c r="BB140"/>
  <c r="BA140"/>
  <c r="BE139"/>
  <c r="BD139"/>
  <c r="BC139"/>
  <c r="BB139"/>
  <c r="BA139"/>
  <c r="BE138"/>
  <c r="BD138"/>
  <c r="BC138"/>
  <c r="BB138"/>
  <c r="BA138"/>
  <c r="BE137"/>
  <c r="BD137"/>
  <c r="BC137"/>
  <c r="BB137"/>
  <c r="BA137"/>
  <c r="BE136"/>
  <c r="BD136"/>
  <c r="BC136"/>
  <c r="BB136"/>
  <c r="BA136"/>
  <c r="BE135"/>
  <c r="BD135"/>
  <c r="BC135"/>
  <c r="BB135"/>
  <c r="BA135"/>
  <c r="BE134"/>
  <c r="BD134"/>
  <c r="BC134"/>
  <c r="BB134"/>
  <c r="BA134"/>
  <c r="BE133"/>
  <c r="BD133"/>
  <c r="BC133"/>
  <c r="BB133"/>
  <c r="BA133"/>
  <c r="BE132"/>
  <c r="BD132"/>
  <c r="BC132"/>
  <c r="BB132"/>
  <c r="BA132"/>
  <c r="B22" i="2"/>
  <c r="A22"/>
  <c r="C159" i="3"/>
  <c r="BE129"/>
  <c r="BD129"/>
  <c r="BC129"/>
  <c r="BB129"/>
  <c r="BA129"/>
  <c r="BE128"/>
  <c r="BD128"/>
  <c r="BC128"/>
  <c r="BB128"/>
  <c r="BA128"/>
  <c r="BE127"/>
  <c r="BD127"/>
  <c r="BC127"/>
  <c r="BB127"/>
  <c r="BA127"/>
  <c r="BE126"/>
  <c r="BD126"/>
  <c r="BC126"/>
  <c r="BB126"/>
  <c r="BA126"/>
  <c r="BE125"/>
  <c r="BD125"/>
  <c r="BC125"/>
  <c r="BB125"/>
  <c r="BA125"/>
  <c r="BE124"/>
  <c r="BD124"/>
  <c r="BC124"/>
  <c r="BB124"/>
  <c r="BA124"/>
  <c r="BE123"/>
  <c r="BD123"/>
  <c r="BC123"/>
  <c r="BB123"/>
  <c r="BA123"/>
  <c r="B21" i="2"/>
  <c r="A21"/>
  <c r="C130" i="3"/>
  <c r="BE120"/>
  <c r="BD120"/>
  <c r="BC120"/>
  <c r="BB120"/>
  <c r="BA120"/>
  <c r="BE119"/>
  <c r="BD119"/>
  <c r="BC119"/>
  <c r="BB119"/>
  <c r="BA119"/>
  <c r="BE118"/>
  <c r="BD118"/>
  <c r="BC118"/>
  <c r="BB118"/>
  <c r="BA118"/>
  <c r="BE117"/>
  <c r="BD117"/>
  <c r="BC117"/>
  <c r="BB117"/>
  <c r="BA117"/>
  <c r="BE116"/>
  <c r="BD116"/>
  <c r="BC116"/>
  <c r="BB116"/>
  <c r="BA116"/>
  <c r="BE115"/>
  <c r="BD115"/>
  <c r="BC115"/>
  <c r="BB115"/>
  <c r="BA115"/>
  <c r="B20" i="2"/>
  <c r="A20"/>
  <c r="C121" i="3"/>
  <c r="BE112"/>
  <c r="BD112"/>
  <c r="BC112"/>
  <c r="BB112"/>
  <c r="BA112"/>
  <c r="BE111"/>
  <c r="BD111"/>
  <c r="BC111"/>
  <c r="BB111"/>
  <c r="BA111"/>
  <c r="BE110"/>
  <c r="BD110"/>
  <c r="BC110"/>
  <c r="BB110"/>
  <c r="BA110"/>
  <c r="BE109"/>
  <c r="BD109"/>
  <c r="BD113" s="1"/>
  <c r="H19" i="2" s="1"/>
  <c r="BC109" i="3"/>
  <c r="BB109"/>
  <c r="BB113" s="1"/>
  <c r="F19" i="2" s="1"/>
  <c r="BA109" i="3"/>
  <c r="B19" i="2"/>
  <c r="A19"/>
  <c r="BE113" i="3"/>
  <c r="I19" i="2" s="1"/>
  <c r="C113" i="3"/>
  <c r="BD106"/>
  <c r="BD107" s="1"/>
  <c r="H18" i="2" s="1"/>
  <c r="BC106" i="3"/>
  <c r="BB106"/>
  <c r="BB107" s="1"/>
  <c r="F18" i="2" s="1"/>
  <c r="BA106" i="3"/>
  <c r="BA107" s="1"/>
  <c r="E18" i="2" s="1"/>
  <c r="BE106" i="3"/>
  <c r="BE107" s="1"/>
  <c r="I18" i="2" s="1"/>
  <c r="B18"/>
  <c r="A18"/>
  <c r="BC107" i="3"/>
  <c r="G18" i="2" s="1"/>
  <c r="C107" i="3"/>
  <c r="BE103"/>
  <c r="BE104" s="1"/>
  <c r="I17" i="2" s="1"/>
  <c r="BD103" i="3"/>
  <c r="BD104" s="1"/>
  <c r="H17" i="2" s="1"/>
  <c r="BC103" i="3"/>
  <c r="BB103"/>
  <c r="BB104" s="1"/>
  <c r="F17" i="2" s="1"/>
  <c r="BA103" i="3"/>
  <c r="BA104" s="1"/>
  <c r="E17" i="2" s="1"/>
  <c r="B17"/>
  <c r="A17"/>
  <c r="BC104" i="3"/>
  <c r="G17" i="2" s="1"/>
  <c r="C104" i="3"/>
  <c r="BE100"/>
  <c r="BD100"/>
  <c r="BC100"/>
  <c r="BB100"/>
  <c r="BA100"/>
  <c r="BE99"/>
  <c r="BD99"/>
  <c r="BC99"/>
  <c r="BB99"/>
  <c r="BA99"/>
  <c r="B16" i="2"/>
  <c r="A16"/>
  <c r="C101" i="3"/>
  <c r="BE96"/>
  <c r="BD96"/>
  <c r="BC96"/>
  <c r="BB96"/>
  <c r="BA96"/>
  <c r="BE95"/>
  <c r="BD95"/>
  <c r="BC95"/>
  <c r="BB95"/>
  <c r="BA95"/>
  <c r="BE94"/>
  <c r="BD94"/>
  <c r="BC94"/>
  <c r="BB94"/>
  <c r="BA94"/>
  <c r="BE93"/>
  <c r="BD93"/>
  <c r="BC93"/>
  <c r="BB93"/>
  <c r="BA93"/>
  <c r="BE92"/>
  <c r="BD92"/>
  <c r="BC92"/>
  <c r="BB92"/>
  <c r="BA92"/>
  <c r="BE91"/>
  <c r="BD91"/>
  <c r="BC91"/>
  <c r="BB91"/>
  <c r="BA91"/>
  <c r="BE90"/>
  <c r="BD90"/>
  <c r="BC90"/>
  <c r="BB90"/>
  <c r="BA90"/>
  <c r="BE89"/>
  <c r="BD89"/>
  <c r="BC89"/>
  <c r="BB89"/>
  <c r="BA89"/>
  <c r="BE88"/>
  <c r="BD88"/>
  <c r="BD97" s="1"/>
  <c r="H15" i="2" s="1"/>
  <c r="BC88" i="3"/>
  <c r="BB88"/>
  <c r="BB97" s="1"/>
  <c r="F15" i="2" s="1"/>
  <c r="BA88" i="3"/>
  <c r="B15" i="2"/>
  <c r="A15"/>
  <c r="BE97" i="3"/>
  <c r="I15" i="2" s="1"/>
  <c r="C97" i="3"/>
  <c r="BE85"/>
  <c r="BD85"/>
  <c r="BC85"/>
  <c r="BB85"/>
  <c r="BA85"/>
  <c r="BE84"/>
  <c r="BD84"/>
  <c r="BC84"/>
  <c r="BB84"/>
  <c r="BA84"/>
  <c r="BE83"/>
  <c r="BD83"/>
  <c r="BC83"/>
  <c r="BB83"/>
  <c r="BA83"/>
  <c r="BE82"/>
  <c r="BD82"/>
  <c r="BC82"/>
  <c r="BB82"/>
  <c r="BA82"/>
  <c r="BE81"/>
  <c r="BD81"/>
  <c r="BC81"/>
  <c r="BB81"/>
  <c r="BA81"/>
  <c r="BE80"/>
  <c r="BD80"/>
  <c r="BC80"/>
  <c r="BB80"/>
  <c r="BA80"/>
  <c r="BE79"/>
  <c r="BD79"/>
  <c r="BC79"/>
  <c r="BB79"/>
  <c r="BA79"/>
  <c r="BE78"/>
  <c r="BD78"/>
  <c r="BC78"/>
  <c r="BB78"/>
  <c r="BA78"/>
  <c r="BE77"/>
  <c r="BD77"/>
  <c r="BC77"/>
  <c r="BB77"/>
  <c r="BA77"/>
  <c r="BE76"/>
  <c r="BD76"/>
  <c r="BC76"/>
  <c r="BB76"/>
  <c r="BA76"/>
  <c r="BE75"/>
  <c r="BD75"/>
  <c r="BC75"/>
  <c r="BB75"/>
  <c r="BA75"/>
  <c r="BE74"/>
  <c r="BD74"/>
  <c r="BC74"/>
  <c r="BB74"/>
  <c r="BA74"/>
  <c r="BE73"/>
  <c r="BD73"/>
  <c r="BC73"/>
  <c r="BB73"/>
  <c r="BA73"/>
  <c r="BE72"/>
  <c r="BD72"/>
  <c r="BC72"/>
  <c r="BB72"/>
  <c r="BA72"/>
  <c r="BE71"/>
  <c r="BD71"/>
  <c r="BC71"/>
  <c r="BB71"/>
  <c r="BA71"/>
  <c r="BE70"/>
  <c r="BD70"/>
  <c r="BC70"/>
  <c r="BB70"/>
  <c r="BA70"/>
  <c r="B14" i="2"/>
  <c r="A14"/>
  <c r="BA86" i="3"/>
  <c r="E14" i="2" s="1"/>
  <c r="C86" i="3"/>
  <c r="BE67"/>
  <c r="BD67"/>
  <c r="BC67"/>
  <c r="BB67"/>
  <c r="BA67"/>
  <c r="BE66"/>
  <c r="BD66"/>
  <c r="BC66"/>
  <c r="BB66"/>
  <c r="BA66"/>
  <c r="BE65"/>
  <c r="BD65"/>
  <c r="BC65"/>
  <c r="BB65"/>
  <c r="BA65"/>
  <c r="BE64"/>
  <c r="BD64"/>
  <c r="BC64"/>
  <c r="BB64"/>
  <c r="BA64"/>
  <c r="BE63"/>
  <c r="BD63"/>
  <c r="BC63"/>
  <c r="BB63"/>
  <c r="BA63"/>
  <c r="BE62"/>
  <c r="BD62"/>
  <c r="BC62"/>
  <c r="BB62"/>
  <c r="BA62"/>
  <c r="BE61"/>
  <c r="BD61"/>
  <c r="BC61"/>
  <c r="BB61"/>
  <c r="BA61"/>
  <c r="BE60"/>
  <c r="BD60"/>
  <c r="BC60"/>
  <c r="BB60"/>
  <c r="BA60"/>
  <c r="B13" i="2"/>
  <c r="A13"/>
  <c r="BE68" i="3"/>
  <c r="I13" i="2" s="1"/>
  <c r="C68" i="3"/>
  <c r="BE57"/>
  <c r="BD57"/>
  <c r="BC57"/>
  <c r="BB57"/>
  <c r="BA57"/>
  <c r="BE56"/>
  <c r="BD56"/>
  <c r="BC56"/>
  <c r="BB56"/>
  <c r="BA56"/>
  <c r="BE55"/>
  <c r="BD55"/>
  <c r="BC55"/>
  <c r="BB55"/>
  <c r="BA55"/>
  <c r="BE54"/>
  <c r="BD54"/>
  <c r="BC54"/>
  <c r="BB54"/>
  <c r="BA54"/>
  <c r="BE53"/>
  <c r="BD53"/>
  <c r="BC53"/>
  <c r="BB53"/>
  <c r="BA53"/>
  <c r="BE52"/>
  <c r="BD52"/>
  <c r="BC52"/>
  <c r="BB52"/>
  <c r="BB58" s="1"/>
  <c r="F12" i="2" s="1"/>
  <c r="BA52" i="3"/>
  <c r="B12" i="2"/>
  <c r="A12"/>
  <c r="BD58" i="3"/>
  <c r="H12" i="2" s="1"/>
  <c r="C58" i="3"/>
  <c r="BE49"/>
  <c r="BD49"/>
  <c r="BC49"/>
  <c r="BB49"/>
  <c r="BA49"/>
  <c r="BE48"/>
  <c r="BD48"/>
  <c r="BC48"/>
  <c r="BB48"/>
  <c r="BA48"/>
  <c r="BE47"/>
  <c r="BD47"/>
  <c r="BC47"/>
  <c r="BB47"/>
  <c r="BA47"/>
  <c r="BE46"/>
  <c r="BD46"/>
  <c r="BC46"/>
  <c r="BB46"/>
  <c r="BA46"/>
  <c r="BE45"/>
  <c r="BD45"/>
  <c r="BC45"/>
  <c r="BB45"/>
  <c r="BA45"/>
  <c r="BE44"/>
  <c r="BD44"/>
  <c r="BC44"/>
  <c r="BB44"/>
  <c r="BA44"/>
  <c r="BE43"/>
  <c r="BD43"/>
  <c r="BC43"/>
  <c r="BB43"/>
  <c r="BA43"/>
  <c r="BE42"/>
  <c r="BD42"/>
  <c r="BC42"/>
  <c r="BB42"/>
  <c r="BA42"/>
  <c r="BE41"/>
  <c r="BD41"/>
  <c r="BC41"/>
  <c r="BB41"/>
  <c r="BA41"/>
  <c r="BE40"/>
  <c r="BD40"/>
  <c r="BC40"/>
  <c r="BB40"/>
  <c r="BA40"/>
  <c r="BE39"/>
  <c r="BD39"/>
  <c r="BC39"/>
  <c r="BB39"/>
  <c r="BA39"/>
  <c r="B11" i="2"/>
  <c r="A11"/>
  <c r="C50" i="3"/>
  <c r="BE36"/>
  <c r="BD36"/>
  <c r="BC36"/>
  <c r="BB36"/>
  <c r="BA36"/>
  <c r="BE35"/>
  <c r="BD35"/>
  <c r="BC35"/>
  <c r="BB35"/>
  <c r="BA35"/>
  <c r="BE34"/>
  <c r="BD34"/>
  <c r="BC34"/>
  <c r="BB34"/>
  <c r="BA34"/>
  <c r="BE33"/>
  <c r="BD33"/>
  <c r="BC33"/>
  <c r="BB33"/>
  <c r="BA33"/>
  <c r="BE32"/>
  <c r="BE37" s="1"/>
  <c r="I10" i="2" s="1"/>
  <c r="BD32" i="3"/>
  <c r="BC32"/>
  <c r="BB32"/>
  <c r="BA32"/>
  <c r="B10" i="2"/>
  <c r="A10"/>
  <c r="BC37" i="3"/>
  <c r="G10" i="2" s="1"/>
  <c r="C37" i="3"/>
  <c r="BE29"/>
  <c r="BD29"/>
  <c r="BC29"/>
  <c r="BB29"/>
  <c r="BA29"/>
  <c r="BE28"/>
  <c r="BD28"/>
  <c r="BC28"/>
  <c r="BB28"/>
  <c r="BA28"/>
  <c r="BE27"/>
  <c r="BD27"/>
  <c r="BC27"/>
  <c r="BB27"/>
  <c r="BA27"/>
  <c r="BE26"/>
  <c r="BD26"/>
  <c r="BC26"/>
  <c r="BB26"/>
  <c r="BA26"/>
  <c r="BE25"/>
  <c r="BD25"/>
  <c r="BC25"/>
  <c r="BB25"/>
  <c r="BA25"/>
  <c r="BE24"/>
  <c r="BD24"/>
  <c r="BC24"/>
  <c r="BB24"/>
  <c r="BA24"/>
  <c r="BE23"/>
  <c r="BD23"/>
  <c r="BC23"/>
  <c r="BB23"/>
  <c r="BA23"/>
  <c r="BE22"/>
  <c r="BD22"/>
  <c r="BC22"/>
  <c r="BB22"/>
  <c r="BA22"/>
  <c r="BE21"/>
  <c r="BD21"/>
  <c r="BC21"/>
  <c r="BB21"/>
  <c r="BA21"/>
  <c r="BE20"/>
  <c r="BD20"/>
  <c r="BC20"/>
  <c r="BB20"/>
  <c r="BA20"/>
  <c r="BE19"/>
  <c r="BD19"/>
  <c r="BC19"/>
  <c r="BB19"/>
  <c r="BA19"/>
  <c r="BE18"/>
  <c r="BD18"/>
  <c r="BC18"/>
  <c r="BB18"/>
  <c r="BA18"/>
  <c r="BE17"/>
  <c r="BD17"/>
  <c r="BC17"/>
  <c r="BB17"/>
  <c r="BA17"/>
  <c r="BE16"/>
  <c r="BD16"/>
  <c r="BC16"/>
  <c r="BB16"/>
  <c r="BA16"/>
  <c r="BE15"/>
  <c r="BE30" s="1"/>
  <c r="I9" i="2" s="1"/>
  <c r="BD15" i="3"/>
  <c r="BC15"/>
  <c r="BC30" s="1"/>
  <c r="G9" i="2" s="1"/>
  <c r="BB15" i="3"/>
  <c r="BA15"/>
  <c r="B9" i="2"/>
  <c r="A9"/>
  <c r="C30" i="3"/>
  <c r="BE12"/>
  <c r="BD12"/>
  <c r="BC12"/>
  <c r="BB12"/>
  <c r="BA12"/>
  <c r="BE11"/>
  <c r="BD11"/>
  <c r="BC11"/>
  <c r="BB11"/>
  <c r="BA11"/>
  <c r="B8" i="2"/>
  <c r="A8"/>
  <c r="C13" i="3"/>
  <c r="BE8"/>
  <c r="BE9" s="1"/>
  <c r="I7" i="2" s="1"/>
  <c r="BD8" i="3"/>
  <c r="BD9" s="1"/>
  <c r="H7" i="2" s="1"/>
  <c r="BC8" i="3"/>
  <c r="BC9" s="1"/>
  <c r="G7" i="2" s="1"/>
  <c r="BB8" i="3"/>
  <c r="BB9" s="1"/>
  <c r="F7" i="2" s="1"/>
  <c r="BA8" i="3"/>
  <c r="BA9" s="1"/>
  <c r="E7" i="2" s="1"/>
  <c r="B7"/>
  <c r="A7"/>
  <c r="C9" i="3"/>
  <c r="E4"/>
  <c r="C4"/>
  <c r="F3"/>
  <c r="C3"/>
  <c r="C2" i="2"/>
  <c r="C1"/>
  <c r="C33" i="1"/>
  <c r="F33" s="1"/>
  <c r="C31"/>
  <c r="C9"/>
  <c r="G7"/>
  <c r="D2"/>
  <c r="C2"/>
  <c r="BC68" i="3" l="1"/>
  <c r="G13" i="2" s="1"/>
  <c r="BC97" i="3"/>
  <c r="G15" i="2" s="1"/>
  <c r="BA220" i="3"/>
  <c r="E34" i="2" s="1"/>
  <c r="BB30" i="3"/>
  <c r="F9" i="2" s="1"/>
  <c r="BD30" i="3"/>
  <c r="H9" i="2" s="1"/>
  <c r="BB37" i="3"/>
  <c r="F10" i="2" s="1"/>
  <c r="BD37" i="3"/>
  <c r="H10" i="2" s="1"/>
  <c r="BC86" i="3"/>
  <c r="G14" i="2" s="1"/>
  <c r="BE86" i="3"/>
  <c r="I14" i="2" s="1"/>
  <c r="BE130" i="3"/>
  <c r="I21" i="2" s="1"/>
  <c r="BC159" i="3"/>
  <c r="G22" i="2" s="1"/>
  <c r="BE159" i="3"/>
  <c r="I22" i="2" s="1"/>
  <c r="BE166" i="3"/>
  <c r="I23" i="2" s="1"/>
  <c r="BE232" i="3"/>
  <c r="I35" i="2" s="1"/>
  <c r="BC13" i="3"/>
  <c r="G8" i="2" s="1"/>
  <c r="BE13" i="3"/>
  <c r="I8" i="2" s="1"/>
  <c r="BD13" i="3"/>
  <c r="H8" i="2" s="1"/>
  <c r="BB86" i="3"/>
  <c r="F14" i="2" s="1"/>
  <c r="BD50" i="3"/>
  <c r="H11" i="2" s="1"/>
  <c r="BC58" i="3"/>
  <c r="G12" i="2" s="1"/>
  <c r="BE58" i="3"/>
  <c r="I12" i="2" s="1"/>
  <c r="BC113" i="3"/>
  <c r="G19" i="2" s="1"/>
  <c r="BC50" i="3"/>
  <c r="G11" i="2" s="1"/>
  <c r="BE50" i="3"/>
  <c r="I11" i="2" s="1"/>
  <c r="BB68" i="3"/>
  <c r="F13" i="2" s="1"/>
  <c r="BD68" i="3"/>
  <c r="H13" i="2" s="1"/>
  <c r="BB13" i="3"/>
  <c r="F8" i="2" s="1"/>
  <c r="BA37" i="3"/>
  <c r="E10" i="2" s="1"/>
  <c r="BB50" i="3"/>
  <c r="F11" i="2" s="1"/>
  <c r="BA97" i="3"/>
  <c r="E15" i="2" s="1"/>
  <c r="BA101" i="3"/>
  <c r="E16" i="2" s="1"/>
  <c r="BC101" i="3"/>
  <c r="G16" i="2" s="1"/>
  <c r="BE101" i="3"/>
  <c r="I16" i="2" s="1"/>
  <c r="BB130" i="3"/>
  <c r="F21" i="2" s="1"/>
  <c r="BD130" i="3"/>
  <c r="H21" i="2" s="1"/>
  <c r="BC130" i="3"/>
  <c r="G21" i="2" s="1"/>
  <c r="BB159" i="3"/>
  <c r="F22" i="2" s="1"/>
  <c r="BD159" i="3"/>
  <c r="H22" i="2" s="1"/>
  <c r="BC175" i="3"/>
  <c r="G25" i="2" s="1"/>
  <c r="BC188" i="3"/>
  <c r="G27" i="2" s="1"/>
  <c r="BE198" i="3"/>
  <c r="I30" i="2" s="1"/>
  <c r="BA198" i="3"/>
  <c r="E30" i="2" s="1"/>
  <c r="BE239" i="3"/>
  <c r="I36" i="2" s="1"/>
  <c r="BD86" i="3"/>
  <c r="H14" i="2" s="1"/>
  <c r="BC213" i="3"/>
  <c r="G32" i="2" s="1"/>
  <c r="BA13" i="3"/>
  <c r="E8" i="2" s="1"/>
  <c r="BC121" i="3"/>
  <c r="G20" i="2" s="1"/>
  <c r="BC183" i="3"/>
  <c r="G26" i="2" s="1"/>
  <c r="BC245" i="3"/>
  <c r="G37" i="2" s="1"/>
  <c r="BE203" i="3"/>
  <c r="I31" i="2" s="1"/>
  <c r="BE220" i="3"/>
  <c r="I34" i="2" s="1"/>
  <c r="BA239" i="3"/>
  <c r="E36" i="2" s="1"/>
  <c r="BC252" i="3"/>
  <c r="G38" i="2" s="1"/>
  <c r="BA121" i="3"/>
  <c r="E20" i="2" s="1"/>
  <c r="BE121" i="3"/>
  <c r="I20" i="2" s="1"/>
  <c r="BB166" i="3"/>
  <c r="F23" i="2" s="1"/>
  <c r="BD166" i="3"/>
  <c r="H23" i="2" s="1"/>
  <c r="BC166" i="3"/>
  <c r="G23" i="2" s="1"/>
  <c r="BB175" i="3"/>
  <c r="F25" i="2" s="1"/>
  <c r="BE175" i="3"/>
  <c r="I25" i="2" s="1"/>
  <c r="BB183" i="3"/>
  <c r="F26" i="2" s="1"/>
  <c r="BE183" i="3"/>
  <c r="I26" i="2" s="1"/>
  <c r="BA203" i="3"/>
  <c r="E31" i="2" s="1"/>
  <c r="BD203" i="3"/>
  <c r="H31" i="2" s="1"/>
  <c r="BC203" i="3"/>
  <c r="G31" i="2" s="1"/>
  <c r="BB213" i="3"/>
  <c r="F32" i="2" s="1"/>
  <c r="BE213" i="3"/>
  <c r="I32" i="2" s="1"/>
  <c r="BA232" i="3"/>
  <c r="E35" i="2" s="1"/>
  <c r="BD232" i="3"/>
  <c r="H35" i="2" s="1"/>
  <c r="BA175" i="3"/>
  <c r="E25" i="2" s="1"/>
  <c r="BA183" i="3"/>
  <c r="E26" i="2" s="1"/>
  <c r="BB188" i="3"/>
  <c r="F27" i="2" s="1"/>
  <c r="BE188" i="3"/>
  <c r="I27" i="2" s="1"/>
  <c r="BA188" i="3"/>
  <c r="E27" i="2" s="1"/>
  <c r="BD198" i="3"/>
  <c r="H30" i="2" s="1"/>
  <c r="BC198" i="3"/>
  <c r="G30" i="2" s="1"/>
  <c r="BC232" i="3"/>
  <c r="G35" i="2" s="1"/>
  <c r="BC258" i="3"/>
  <c r="G39" i="2" s="1"/>
  <c r="BA213" i="3"/>
  <c r="E32" i="2" s="1"/>
  <c r="BD220" i="3"/>
  <c r="H34" i="2" s="1"/>
  <c r="BC220" i="3"/>
  <c r="G34" i="2" s="1"/>
  <c r="BD239" i="3"/>
  <c r="H36" i="2" s="1"/>
  <c r="BC239" i="3"/>
  <c r="G36" i="2" s="1"/>
  <c r="BB245" i="3"/>
  <c r="F37" i="2" s="1"/>
  <c r="BE245" i="3"/>
  <c r="I37" i="2" s="1"/>
  <c r="BA245" i="3"/>
  <c r="E37" i="2" s="1"/>
  <c r="BB252" i="3"/>
  <c r="F38" i="2" s="1"/>
  <c r="BE252" i="3"/>
  <c r="I38" i="2" s="1"/>
  <c r="BA252" i="3"/>
  <c r="E38" i="2" s="1"/>
  <c r="BA50" i="3"/>
  <c r="E11" i="2" s="1"/>
  <c r="BA68" i="3"/>
  <c r="E13" i="2" s="1"/>
  <c r="BB101" i="3"/>
  <c r="F16" i="2" s="1"/>
  <c r="BD101" i="3"/>
  <c r="H16" i="2" s="1"/>
  <c r="BB121" i="3"/>
  <c r="F20" i="2" s="1"/>
  <c r="BD121" i="3"/>
  <c r="H20" i="2" s="1"/>
  <c r="BD175" i="3"/>
  <c r="H25" i="2" s="1"/>
  <c r="BD183" i="3"/>
  <c r="H26" i="2" s="1"/>
  <c r="BD188" i="3"/>
  <c r="H27" i="2" s="1"/>
  <c r="BD213" i="3"/>
  <c r="H32" i="2" s="1"/>
  <c r="BD245" i="3"/>
  <c r="H37" i="2" s="1"/>
  <c r="BD252" i="3"/>
  <c r="H38" i="2" s="1"/>
  <c r="BA30" i="3"/>
  <c r="E9" i="2" s="1"/>
  <c r="BA58" i="3"/>
  <c r="E12" i="2" s="1"/>
  <c r="BA113" i="3"/>
  <c r="E19" i="2" s="1"/>
  <c r="BA130" i="3"/>
  <c r="E21" i="2" s="1"/>
  <c r="BA159" i="3"/>
  <c r="E22" i="2" s="1"/>
  <c r="BA166" i="3"/>
  <c r="E23" i="2" s="1"/>
  <c r="BB198" i="3"/>
  <c r="F30" i="2" s="1"/>
  <c r="BB203" i="3"/>
  <c r="F31" i="2" s="1"/>
  <c r="BB220" i="3"/>
  <c r="F34" i="2" s="1"/>
  <c r="BB232" i="3"/>
  <c r="F35" i="2" s="1"/>
  <c r="BB239" i="3"/>
  <c r="F36" i="2" s="1"/>
  <c r="BB258" i="3"/>
  <c r="G43" i="2" l="1"/>
  <c r="C18" i="1" s="1"/>
  <c r="I43" i="2"/>
  <c r="C21" i="1" s="1"/>
  <c r="H43" i="2"/>
  <c r="C17" i="1" s="1"/>
  <c r="C15"/>
  <c r="C16"/>
  <c r="I49" i="2" l="1"/>
  <c r="G16" i="1" s="1"/>
  <c r="C19"/>
  <c r="C22" s="1"/>
  <c r="I51" i="2"/>
  <c r="G18" i="1" s="1"/>
  <c r="I50" i="2"/>
  <c r="G17" i="1" s="1"/>
  <c r="I48" i="2"/>
  <c r="G15" i="1" s="1"/>
  <c r="H52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<sst xmlns="http://schemas.openxmlformats.org/spreadsheetml/2006/main" count="825" uniqueCount="528">
  <si>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</si>
  <si>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</si>
  <si>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</si>
  <si>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</si>
  <si>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</si>
  <si>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</si>
  <si>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</si>
  <si>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</si>
  <si>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</si>
  <si>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</si>
  <si>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</si>
  <si>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</si>
  <si>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</si>
  <si>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</si>
  <si>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</si>
  <si>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</si>
  <si>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</si>
  <si>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</si>
  <si>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</si>
  <si>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</si>
  <si>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</si>
  <si>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</si>
  <si>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</si>
  <si>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</si>
  <si>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</si>
  <si>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</si>
  <si>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</si>
  <si>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</si>
  <si>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</si>
  <si>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</si>
  <si>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</si>
  <si>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</si>
  <si>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</si>
  <si>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</si>
  <si>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</si>
  <si>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</si>
  <si>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</si>
  <si>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</si>
  <si>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</si>
  <si>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</si>
  <si>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</si>
  <si>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</si>
  <si>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</si>
  <si>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</si>
  <si>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</si>
  <si>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</si>
  <si>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</si>
  <si>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</si>
  <si>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</si>
  <si>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</si>
  <si>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</si>
  <si>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</si>
  <si>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</si>
  <si>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</si>
  <si>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</si>
  <si>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</si>
  <si>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</si>
  <si>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</si>
  <si>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</si>
  <si>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</si>
  <si>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</si>
  <si>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</si>
  <si>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</si>
  <si>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</si>
  <si>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</si>
  <si>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</si>
  <si>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</si>
  <si>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</si>
  <si>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</si>
  <si>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</si>
  <si>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</si>
  <si>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</si>
  <si>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</si>
  <si>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</si>
  <si>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</si>
  <si>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</si>
  <si>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</si>
  <si>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</si>
  <si>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131026</t>
  </si>
  <si>
    <t>Centrum přírodovědného vzdělávání</t>
  </si>
  <si>
    <t>2013/138</t>
  </si>
  <si>
    <t>01</t>
  </si>
  <si>
    <t>261013N</t>
  </si>
  <si>
    <t>Stavební úpravy</t>
  </si>
  <si>
    <t>00010</t>
  </si>
  <si>
    <t>Ostatní náklady</t>
  </si>
  <si>
    <t>Vyhotovení prováděcí dokumentace dokumentace skut. provedení stavby</t>
  </si>
  <si>
    <t>kpl</t>
  </si>
  <si>
    <t>00020</t>
  </si>
  <si>
    <t>Vedlejší náklady</t>
  </si>
  <si>
    <t>2</t>
  </si>
  <si>
    <t>3</t>
  </si>
  <si>
    <t>113107142R00</t>
  </si>
  <si>
    <t xml:space="preserve">Odstranění podkladu pl.do 200 m2, živice tl. 10 cm </t>
  </si>
  <si>
    <t>m2</t>
  </si>
  <si>
    <t>113107222R00</t>
  </si>
  <si>
    <t xml:space="preserve">Odstranění podkladu nad 200 m2,kam.drcené tl.20 cm </t>
  </si>
  <si>
    <t>113107231R00</t>
  </si>
  <si>
    <t xml:space="preserve">Odstranění podkladu nad 200 m2, beton, tl.do 15 cm </t>
  </si>
  <si>
    <t>122201101R00</t>
  </si>
  <si>
    <t xml:space="preserve">Odkopávky nezapažené v hor. 3 do 100 m3 </t>
  </si>
  <si>
    <t>m3</t>
  </si>
  <si>
    <t>139601102R00</t>
  </si>
  <si>
    <t xml:space="preserve">Ruční výkop jam, rýh a šachet v hornině tř. 3 </t>
  </si>
  <si>
    <t>139711101R00</t>
  </si>
  <si>
    <t xml:space="preserve">Vykopávka v uzavřených prostorách v hor.1-4 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</si>
  <si>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</si>
  <si>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</si>
  <si>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</si>
  <si>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</si>
  <si>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>162701105R00</t>
  </si>
  <si>
    <t xml:space="preserve">Vodorovné přemístění výkopku z hor.1-4 do 10000 m </t>
  </si>
  <si>
    <t>167101201R00</t>
  </si>
  <si>
    <t xml:space="preserve">Nakládání výkopku z hor.1 ÷ 4 - ručně </t>
  </si>
  <si>
    <t>181006114R00</t>
  </si>
  <si>
    <t xml:space="preserve">Rozprostření zemin v rov./sklonu 1:5, tl. do 30 cm </t>
  </si>
  <si>
    <t>181101102R00</t>
  </si>
  <si>
    <t xml:space="preserve">Úprava pláně v zářezech v hor. 1-4, se zhutněním </t>
  </si>
  <si>
    <t>10364100</t>
  </si>
  <si>
    <t xml:space="preserve">Zemina vč. dovozu </t>
  </si>
  <si>
    <t>171201201</t>
  </si>
  <si>
    <t xml:space="preserve">Uložení sypaniny na skl. vč. poplatku za skládku </t>
  </si>
  <si>
    <t>184802100</t>
  </si>
  <si>
    <t>Chem. odplevelení a odstranění divokého porostu vč. likvidace</t>
  </si>
  <si>
    <t>Základy a zvláštní zakládání</t>
  </si>
  <si>
    <t>273321115R00</t>
  </si>
  <si>
    <t xml:space="preserve">Železobeton zákl. desek z cem.portladských C 12/15 </t>
  </si>
  <si>
    <t>273351215R00</t>
  </si>
  <si>
    <t xml:space="preserve">Bednění stěn základových desek - zřízení </t>
  </si>
  <si>
    <t>273351216R00</t>
  </si>
  <si>
    <t xml:space="preserve">Bednění stěn základových desek - odstranění </t>
  </si>
  <si>
    <t>273361921RT4</t>
  </si>
  <si>
    <t>Výztuž základových desek ze svařovaných sítí průměr drátu  6,0, oka 100/100 mm</t>
  </si>
  <si>
    <t>t</t>
  </si>
  <si>
    <t>27001</t>
  </si>
  <si>
    <t xml:space="preserve">Propojení stáv. základů s novými </t>
  </si>
  <si>
    <t>Svislé a kompletní konstrukce</t>
  </si>
  <si>
    <t>311271175R00</t>
  </si>
  <si>
    <t xml:space="preserve">Zdivo z tvárnic pórobet. hladkých tl. 20 cm </t>
  </si>
  <si>
    <t xml:space="preserve"> m2</t>
  </si>
  <si>
    <t>316381112R00</t>
  </si>
  <si>
    <t xml:space="preserve">Komínové krycí desky bez přesahu tl. 80 - 100 mm </t>
  </si>
  <si>
    <t>317941121R00</t>
  </si>
  <si>
    <t xml:space="preserve">Osazení ocelových válcovaných nosníků do č.12 </t>
  </si>
  <si>
    <t>342265132RT2</t>
  </si>
  <si>
    <t>342265132RT4</t>
  </si>
  <si>
    <t>314291213</t>
  </si>
  <si>
    <t xml:space="preserve">Vyvložkování a revize stáv. komínu </t>
  </si>
  <si>
    <t>m</t>
  </si>
  <si>
    <t>345232121</t>
  </si>
  <si>
    <t>Stříška zídky ze zákrytových desek, šířka 300 mm vč. nutných úprav</t>
  </si>
  <si>
    <t>346244311</t>
  </si>
  <si>
    <t xml:space="preserve">Obezdívky sprch. van z desek pórobeton. tl. 75 mm </t>
  </si>
  <si>
    <t>kus</t>
  </si>
  <si>
    <t>13331512</t>
  </si>
  <si>
    <t>Úhelník rovnoramenný L jakost 11373 50x50x5 mm</t>
  </si>
  <si>
    <t>5</t>
  </si>
  <si>
    <t>Komunikace</t>
  </si>
  <si>
    <t>564831111R00</t>
  </si>
  <si>
    <t xml:space="preserve">Podklad ze štěrkodrti po zhutnění tloušťky 10 cm </t>
  </si>
  <si>
    <t>564871111R00</t>
  </si>
  <si>
    <t xml:space="preserve">Podklad ze štěrkodrti po zhutnění tloušťky 25 cm </t>
  </si>
  <si>
    <t>565161112R00</t>
  </si>
  <si>
    <t xml:space="preserve">Podklad z obal kamen. ACP 22+, š. do 3 m, tl. 9 cm </t>
  </si>
  <si>
    <t>577141212R00</t>
  </si>
  <si>
    <t xml:space="preserve">Beton asfalt. ACO 8,ACO 11,ACO 16, do 3 m, tl.5 cm </t>
  </si>
  <si>
    <t>639571210R00</t>
  </si>
  <si>
    <t xml:space="preserve">Okapový chodník podél budovy z kačírku tl. 100 mm </t>
  </si>
  <si>
    <t>639571215R00</t>
  </si>
  <si>
    <t xml:space="preserve">Okapový chodník podél budovy z kačírku tl. 150 mm </t>
  </si>
  <si>
    <t>61</t>
  </si>
  <si>
    <t>Upravy povrchů vnitřní</t>
  </si>
  <si>
    <t>610991111R00</t>
  </si>
  <si>
    <t xml:space="preserve">Zakrývání výplní vnitřních otvorů </t>
  </si>
  <si>
    <t>612401291R00</t>
  </si>
  <si>
    <t xml:space="preserve">Omítka malých ploch vnitřních stěn do 0,25 m2 </t>
  </si>
  <si>
    <t>612409991R00</t>
  </si>
  <si>
    <t xml:space="preserve">Začištění omítek kolem oken,dveří apod. </t>
  </si>
  <si>
    <t>612421131R00</t>
  </si>
  <si>
    <t xml:space="preserve">Oprava vápen.omítek stěn do 5 % pl. - štukových </t>
  </si>
  <si>
    <t>612473181R00</t>
  </si>
  <si>
    <t xml:space="preserve">Omítka vnitřního zdiva ze suché směsi, hladká </t>
  </si>
  <si>
    <t>612473182R00</t>
  </si>
  <si>
    <t>Omítka vnitřního zdiva ze suché směsi, štuková vč. rohových lišt</t>
  </si>
  <si>
    <t>622143004U00</t>
  </si>
  <si>
    <t>Mtž omítkový začišťovací profil vč. dod. APU lišty /vnitřní/</t>
  </si>
  <si>
    <t>62</t>
  </si>
  <si>
    <t>Úpravy povrchů vnější</t>
  </si>
  <si>
    <t>216904112R00</t>
  </si>
  <si>
    <t xml:space="preserve">Očištění tlakovou vodou zdiva stěn a rubu kleneb </t>
  </si>
  <si>
    <t>602011178RT4</t>
  </si>
  <si>
    <t>Omítka stěn tenkovrstvá minerální barevná zatíraná, tloušťka vrstvy 1 mm</t>
  </si>
  <si>
    <t>602011178RT5</t>
  </si>
  <si>
    <t>Omítka stěn tenkovrstvá minerální barevná zatíraná, tloušťka vrstvy 2,0 mm</t>
  </si>
  <si>
    <t>620991121R00</t>
  </si>
  <si>
    <t xml:space="preserve">Zakrývání výplní vnějších otvorů z lešení </t>
  </si>
  <si>
    <t>622311012R00</t>
  </si>
  <si>
    <t xml:space="preserve">Soklová lišta hliník KZS tl. 100 mm </t>
  </si>
  <si>
    <t>622311132RV1</t>
  </si>
  <si>
    <t>Zateplovací systém, fasáda, EPS F tl.100 mm zakončený stěrkou s výztužnou tkaninou</t>
  </si>
  <si>
    <t>622311153RV1</t>
  </si>
  <si>
    <t>Zateplovací systém, ostění, EPS F tl. 30 mm zakončený stěrkou s výztužnou tkaninou</t>
  </si>
  <si>
    <t>622311512R00</t>
  </si>
  <si>
    <t xml:space="preserve">Izolace suterénu XPS tl. 100 mm, bez PÚ </t>
  </si>
  <si>
    <t>622402151R00</t>
  </si>
  <si>
    <t xml:space="preserve">Podhoz u tvárnic zdí vnějších z malty MVC </t>
  </si>
  <si>
    <t>622421143R00</t>
  </si>
  <si>
    <t xml:space="preserve">Omítka vnější stěn, MVC, štuková, složitost 1-2 </t>
  </si>
  <si>
    <t>622422211R00</t>
  </si>
  <si>
    <t xml:space="preserve">Oprava vnějších omítek vápen. hladk. II, do 20 % </t>
  </si>
  <si>
    <t>620451121</t>
  </si>
  <si>
    <t xml:space="preserve">Oprava betonových hlav podezdívky skleníků </t>
  </si>
  <si>
    <t>622311522</t>
  </si>
  <si>
    <t>Zateplovací systém, sokl, XPS tl. 100 mm s cement. střikem</t>
  </si>
  <si>
    <t>622471112</t>
  </si>
  <si>
    <t xml:space="preserve">Penetrace fasády prob. </t>
  </si>
  <si>
    <t>63</t>
  </si>
  <si>
    <t>Podlahy a podlahové konstrukce</t>
  </si>
  <si>
    <t>631311131R00</t>
  </si>
  <si>
    <t xml:space="preserve">Doplnění mazanin betonem do 1 m2, nad tl. 8 cm </t>
  </si>
  <si>
    <t>631313621R00</t>
  </si>
  <si>
    <t xml:space="preserve">Mazanina betonová tl. 8 - 12 cm C 20/25 </t>
  </si>
  <si>
    <t>631319161R00</t>
  </si>
  <si>
    <t xml:space="preserve">Příplatek za konečnou úpravu mazanin tl. 8 cm </t>
  </si>
  <si>
    <t>631319171R00</t>
  </si>
  <si>
    <t xml:space="preserve">Příplatek za stržení povrchu mazaniny tl. 8 cm </t>
  </si>
  <si>
    <t>631351101R00</t>
  </si>
  <si>
    <t xml:space="preserve">Bednění stěn, rýh a otvorů v podlahách - zřízení </t>
  </si>
  <si>
    <t>631351102R00</t>
  </si>
  <si>
    <t xml:space="preserve">Bednění stěn, rýh a otvorů v podlahách -odstranění </t>
  </si>
  <si>
    <t>631361921RT5</t>
  </si>
  <si>
    <t>Výztuž mazanin svařovanou sítí z drátů tažených průměr drátu  6,0, oka 150/150 mm</t>
  </si>
  <si>
    <t>631571003R00</t>
  </si>
  <si>
    <t xml:space="preserve">Násyp ze štěrkopísku 0 - 32,  zpevňující </t>
  </si>
  <si>
    <t>632411130R00</t>
  </si>
  <si>
    <t xml:space="preserve">Potěr ze SMS Cemix, ruční zpracování, tl. 30 mm </t>
  </si>
  <si>
    <t>64</t>
  </si>
  <si>
    <t>Výplně otvorů</t>
  </si>
  <si>
    <t>648991113RT3</t>
  </si>
  <si>
    <t>Osazení parapet.desek plast. a lamin. š.nad 20cm vč. dodávky plastové parapetní desky š. 300 mm</t>
  </si>
  <si>
    <t>64001</t>
  </si>
  <si>
    <t>Vyvourání a zpětné osazení dveřních zárubní s otočením o 180° kolem své osy</t>
  </si>
  <si>
    <t>89</t>
  </si>
  <si>
    <t>Ostatní konstrukce na trubním vedení</t>
  </si>
  <si>
    <t>13/O</t>
  </si>
  <si>
    <t>900</t>
  </si>
  <si>
    <t>900      R00</t>
  </si>
  <si>
    <t>Hzs - nezmeřitelné práce   čl.17-1a stavební přípomoce profesí ZTI, ÚT,EI, VZT</t>
  </si>
  <si>
    <t>hodina</t>
  </si>
  <si>
    <t>91</t>
  </si>
  <si>
    <t>Doplňující konstrukce práce pozemních komunikací</t>
  </si>
  <si>
    <t>917862111R00</t>
  </si>
  <si>
    <t xml:space="preserve">Osazení stojat. obrub. bet. s opěrou,lože z B 12,5 </t>
  </si>
  <si>
    <t>919735113R00</t>
  </si>
  <si>
    <t xml:space="preserve">Řezání stávajícího živičného krytu tl. 10 - 15 cm </t>
  </si>
  <si>
    <t>919735123R00</t>
  </si>
  <si>
    <t xml:space="preserve">Řezání stávajícího betonového krytu tl. 10 - 15 cm </t>
  </si>
  <si>
    <t>59217512</t>
  </si>
  <si>
    <t>Obrubník betonový přírodní 50x5x20 cm</t>
  </si>
  <si>
    <t>94</t>
  </si>
  <si>
    <t>Lešení a stavební výtahy</t>
  </si>
  <si>
    <t>941941031R00</t>
  </si>
  <si>
    <t xml:space="preserve">Montáž lešení leh.řad.s podlahami,š.do 1 m, H 10 m 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</si>
  <si>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</si>
  <si>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</si>
  <si>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</si>
  <si>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</si>
  <si>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95</t>
  </si>
  <si>
    <t>Dokončovací konstrukce na pozemních stavbách</t>
  </si>
  <si>
    <t>952901111R00</t>
  </si>
  <si>
    <t xml:space="preserve">Vyčištění budov o výšce podlaží do 4 m </t>
  </si>
  <si>
    <t>10/O</t>
  </si>
  <si>
    <t>D+M interierového poklopu vč. ocel rámu 600/1000 povrch úpravy - ozn. 10/O</t>
  </si>
  <si>
    <t>11/O</t>
  </si>
  <si>
    <t>Dodávka + osazení ventilační mřížka - prům. 100mm ozn. 11/O</t>
  </si>
  <si>
    <t>12/O</t>
  </si>
  <si>
    <t>Dodávka + osazení ventilační mřížka - prům. 150mm ozn. 12/O</t>
  </si>
  <si>
    <t>17/O,18/O</t>
  </si>
  <si>
    <t>D+M pěstitelských stolů 1500/900/500 ozn. 17/O,18/O</t>
  </si>
  <si>
    <t>95001</t>
  </si>
  <si>
    <t xml:space="preserve">D+M čistící zóny - koberec vč. lemování </t>
  </si>
  <si>
    <t>96</t>
  </si>
  <si>
    <t>Bourání konstrukcí</t>
  </si>
  <si>
    <t>713100812R00</t>
  </si>
  <si>
    <t xml:space="preserve">Odstranění tepelné izolace, polystyrén tl. do 5 cm </t>
  </si>
  <si>
    <t>764410850R00</t>
  </si>
  <si>
    <t xml:space="preserve">Demontáž oplechování parapetů,rš od 100 do 330 mm </t>
  </si>
  <si>
    <t>764430840R00</t>
  </si>
  <si>
    <t xml:space="preserve">Demontáž oplechování zdí,rš od 330 do 500 mm </t>
  </si>
  <si>
    <t>961044111R00</t>
  </si>
  <si>
    <t xml:space="preserve">Bourání základů z betonu prostého </t>
  </si>
  <si>
    <t>962032231R00</t>
  </si>
  <si>
    <t xml:space="preserve">Bourání zdiva z cihel pálených na MVC </t>
  </si>
  <si>
    <t>962032631R00</t>
  </si>
  <si>
    <t xml:space="preserve">Bourání zdiva komínového z cihel na MVC </t>
  </si>
  <si>
    <t>965042121RT1</t>
  </si>
  <si>
    <t>Bourání mazanin betonových tl. 10 cm, pl. 1 m2 ručně tl. mazaniny 5 - 8 cm</t>
  </si>
  <si>
    <t>965042131RT2</t>
  </si>
  <si>
    <t>Bourání mazanin betonových  tl. 10 cm, pl. 4 m2 ručně tl. mazaniny 8 - 10 cm</t>
  </si>
  <si>
    <t>967031734R00</t>
  </si>
  <si>
    <t xml:space="preserve">Přisekání plošné zdiva cihelného na MVC tl. 30 cm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</si>
  <si>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</si>
  <si>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</si>
  <si>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</si>
  <si>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</si>
  <si>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968062355R00</t>
  </si>
  <si>
    <t xml:space="preserve">Vybourání dřevěných rámů oken dvojitých pl. 2 m2 </t>
  </si>
  <si>
    <t>968072455R00</t>
  </si>
  <si>
    <t xml:space="preserve">Vybourání kovových dveřních zárubní pl. do 2 m2 </t>
  </si>
  <si>
    <t>971033531R00</t>
  </si>
  <si>
    <t xml:space="preserve">Vybourání otv. zeď cihel. pl.1 m2, tl.15 cm, MVC </t>
  </si>
  <si>
    <t>971033561R00</t>
  </si>
  <si>
    <t xml:space="preserve">Vybourání otv. zeď cihel. pl.1 m2, tl.60 cm, MVC </t>
  </si>
  <si>
    <t>971033641R00</t>
  </si>
  <si>
    <t xml:space="preserve">Vybourání otv. zeď cihel. pl.4 m2, tl.30 cm, MVC </t>
  </si>
  <si>
    <t>978015231R00</t>
  </si>
  <si>
    <t xml:space="preserve">Otlučení omítek vnějších MVC v složit.1-4 do 20 % </t>
  </si>
  <si>
    <t>978015291R00</t>
  </si>
  <si>
    <t xml:space="preserve">Otlučení omítek vnějších MVC v složit.1-4 do 100 % </t>
  </si>
  <si>
    <t>766441811</t>
  </si>
  <si>
    <t xml:space="preserve">Dmtž parapet deska š -30cm dl -1m </t>
  </si>
  <si>
    <t>976011211</t>
  </si>
  <si>
    <t xml:space="preserve">Demontáž degrad. betonových hlav </t>
  </si>
  <si>
    <t>981332111</t>
  </si>
  <si>
    <t xml:space="preserve">Demolice ocelových konstrukcí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</si>
  <si>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</si>
  <si>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</si>
  <si>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</si>
  <si>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</si>
  <si>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</si>
  <si>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</si>
  <si>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</si>
  <si>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</si>
  <si>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</si>
  <si>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</si>
  <si>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</si>
  <si>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</si>
  <si>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96A</t>
  </si>
  <si>
    <t>Bourání konstrukcí - nebezpečný odpad</t>
  </si>
  <si>
    <t>711140101R00</t>
  </si>
  <si>
    <t xml:space="preserve">Odstr.izolace proti vlhk.vodor. pásy přitav.,1vrst </t>
  </si>
  <si>
    <t>979088212R00</t>
  </si>
  <si>
    <t>979098155U00</t>
  </si>
  <si>
    <t xml:space="preserve">Skládkovné nebezpečný odpad </t>
  </si>
  <si>
    <t>99</t>
  </si>
  <si>
    <t>Staveništní přesun hmot</t>
  </si>
  <si>
    <t>999281109T00</t>
  </si>
  <si>
    <t xml:space="preserve">Přesun hmot pro rekonstrukce do výšky 5 m </t>
  </si>
  <si>
    <t>711</t>
  </si>
  <si>
    <t>Izolace proti vodě</t>
  </si>
  <si>
    <t>711212001R00</t>
  </si>
  <si>
    <t xml:space="preserve">Nátěr hydroizolační těsnicí hmotou </t>
  </si>
  <si>
    <t>711212002R00</t>
  </si>
  <si>
    <t xml:space="preserve">Stěrka hydroizolační těsnicí hmotou </t>
  </si>
  <si>
    <t>711140012RAA</t>
  </si>
  <si>
    <t>Izolace proti vodě vodorovná přitavená, 1x 1x ALP, 1x asf. pás</t>
  </si>
  <si>
    <t>998711201R00</t>
  </si>
  <si>
    <t xml:space="preserve">Přesun hmot pro izolace proti vodě, výšky do 6 m </t>
  </si>
  <si>
    <t>713</t>
  </si>
  <si>
    <t>Izolace tepelné</t>
  </si>
  <si>
    <t>713131131R00</t>
  </si>
  <si>
    <t xml:space="preserve">Izolace tepelná stěn lepením - šambrány </t>
  </si>
  <si>
    <t>765799310RO2</t>
  </si>
  <si>
    <t>Montáž fólie přibitím vč. difúzní pojistné hydroizolace</t>
  </si>
  <si>
    <t>28375930</t>
  </si>
  <si>
    <t>Deska fasádní polystyrenová EPS 70 F tl. 20mm</t>
  </si>
  <si>
    <t>Deska z minerální plsti tl. 100 mm</t>
  </si>
  <si>
    <t xml:space="preserve">Přesun hmot pro izolace tepelné, výšky do 6 m </t>
  </si>
  <si>
    <t>720</t>
  </si>
  <si>
    <t>Zdravotechnická instalace</t>
  </si>
  <si>
    <t>72001</t>
  </si>
  <si>
    <t>Vnitřní kanalizace samostatný položkový rozpočet</t>
  </si>
  <si>
    <t>72002</t>
  </si>
  <si>
    <t>Vnitřní vodovod samostatný položkový rozpočet</t>
  </si>
  <si>
    <t>72501</t>
  </si>
  <si>
    <t>Zařizovací předměty samostatný položkový rozpočet</t>
  </si>
  <si>
    <t>723A</t>
  </si>
  <si>
    <t>Plynofikace</t>
  </si>
  <si>
    <t>72301</t>
  </si>
  <si>
    <t xml:space="preserve">Plyn - samostatný položkový rozpočet </t>
  </si>
  <si>
    <t>730</t>
  </si>
  <si>
    <t>Ústřední vytápění</t>
  </si>
  <si>
    <t>73001</t>
  </si>
  <si>
    <t xml:space="preserve">ÚT - samostatný položkový rozpočet </t>
  </si>
  <si>
    <t>762</t>
  </si>
  <si>
    <t>Konstrukce tesařské</t>
  </si>
  <si>
    <t>762810034</t>
  </si>
  <si>
    <t>Podlaha z dřevovláknitých desek tl.18mm sraz šroub vč. spoj. prostředků</t>
  </si>
  <si>
    <t>998762202R00</t>
  </si>
  <si>
    <t xml:space="preserve">Přesun hmot pro tesařské konstrukce, výšky do 12 m </t>
  </si>
  <si>
    <t>764</t>
  </si>
  <si>
    <t>Konstrukce klempířské</t>
  </si>
  <si>
    <t>02/K</t>
  </si>
  <si>
    <t>Oplechování zdí z Pz plechu, rš 450 mm ozn. 02/K</t>
  </si>
  <si>
    <t>03/K</t>
  </si>
  <si>
    <t>Lemování z Pz, komínů na hladké krytině, v ploše kruhové - ozn. 03/K</t>
  </si>
  <si>
    <t>998764201R00</t>
  </si>
  <si>
    <t xml:space="preserve">Přesun hmot pro klempířské konstr., výšky do 6 m </t>
  </si>
  <si>
    <t>766</t>
  </si>
  <si>
    <t>Konstrukce truhlářské</t>
  </si>
  <si>
    <t>01/T</t>
  </si>
  <si>
    <t xml:space="preserve">D+M vnitřních dveří 70/197 kompl. dle ozn. 01/T </t>
  </si>
  <si>
    <t>02/T</t>
  </si>
  <si>
    <t xml:space="preserve">D+M vnitřních dveří 80/197 kompl. dle ozn. 02/T </t>
  </si>
  <si>
    <t>03/T</t>
  </si>
  <si>
    <t xml:space="preserve">D+M vnitřních dveří 80/197 kompl. dle ozn. 03/T </t>
  </si>
  <si>
    <t>04/T</t>
  </si>
  <si>
    <t>D+M vnitřních dveří 80/197 kompl. dle ozn. 04/T vč. ocel. zárubně</t>
  </si>
  <si>
    <t>08/T</t>
  </si>
  <si>
    <t>D+M vnějších dřevěných dveří 750x850 dle ozn. 08/T</t>
  </si>
  <si>
    <t>09/T</t>
  </si>
  <si>
    <t>D+M vchod. dřevěných dveří 800/1970 část. proskl. vč. ocel. zárubně - ozn. 09/T</t>
  </si>
  <si>
    <t>10/T</t>
  </si>
  <si>
    <t>D+M vnitřních dveří 80/197 kompl. dle ozn. 10/T vč. zárubně</t>
  </si>
  <si>
    <t xml:space="preserve">Přesun hmot pro truhlářské konstr., výšky do 6 m </t>
  </si>
  <si>
    <t>766 A</t>
  </si>
  <si>
    <t>Výplně otvorů z plastu</t>
  </si>
  <si>
    <t>19/O</t>
  </si>
  <si>
    <t>D+M plast. dveří s izol. dvojsklem 850/2050 mm dle ozn. 19/O</t>
  </si>
  <si>
    <t>767</t>
  </si>
  <si>
    <t>Konstrukce zámečnické</t>
  </si>
  <si>
    <t>14/O,15/O</t>
  </si>
  <si>
    <t>76701</t>
  </si>
  <si>
    <t xml:space="preserve">D+M čistící zóny - ocel. rošt vč. povrch. úpravy </t>
  </si>
  <si>
    <t>771</t>
  </si>
  <si>
    <t>Podlahy z dlaždic a obklady</t>
  </si>
  <si>
    <t>771101210RT1</t>
  </si>
  <si>
    <t>Penetrace podkladu pod dlažby vč. penetračního nátěru</t>
  </si>
  <si>
    <t>771475014R00</t>
  </si>
  <si>
    <t xml:space="preserve">Obklad soklíků keram.rovných, tmel,výška 10 cm </t>
  </si>
  <si>
    <t>771479001R00</t>
  </si>
  <si>
    <t xml:space="preserve">Řezání dlaždic keramických pro soklíky </t>
  </si>
  <si>
    <t>771575109RT2</t>
  </si>
  <si>
    <t xml:space="preserve">Montáž podlah keram.,hladké, tmel, 30x30 cm </t>
  </si>
  <si>
    <t>771578011R00</t>
  </si>
  <si>
    <t xml:space="preserve">Spára podlaha - stěna, silikonem </t>
  </si>
  <si>
    <t>771579793R00</t>
  </si>
  <si>
    <t xml:space="preserve">Příplatek za spárovací hmotu - plošně </t>
  </si>
  <si>
    <t>771579795R00</t>
  </si>
  <si>
    <t xml:space="preserve">Příplatek za spárování vodotěsnou hmotou - plošně </t>
  </si>
  <si>
    <t>771588002T00</t>
  </si>
  <si>
    <t xml:space="preserve">D+Montáž přechodových lišt </t>
  </si>
  <si>
    <t>594001</t>
  </si>
  <si>
    <t>Dodávka keramické protiskluz. dlažby dle výběru investora</t>
  </si>
  <si>
    <t>998771201R00</t>
  </si>
  <si>
    <t xml:space="preserve">Přesun hmot pro podlahy z dlaždic, výšky do 6 m </t>
  </si>
  <si>
    <t>776</t>
  </si>
  <si>
    <t>Podlahy povlakové</t>
  </si>
  <si>
    <t>775413010R00</t>
  </si>
  <si>
    <t xml:space="preserve">Montáž podlahové lišty ze dřeva, přibíjené </t>
  </si>
  <si>
    <t>776521100R00</t>
  </si>
  <si>
    <t xml:space="preserve">Lepení povlakových podlah z pásů PVC na lepidlo </t>
  </si>
  <si>
    <t>61413330</t>
  </si>
  <si>
    <t>Lišta dřevěná dubová 9 x 35 mm délka 1-2 m vč. povrch. úpravy</t>
  </si>
  <si>
    <t>28410230</t>
  </si>
  <si>
    <t>Podlahovina PVC dle výběru investora</t>
  </si>
  <si>
    <t xml:space="preserve">Přesun hmot pro podlahy povlakové, výšky do 6 m </t>
  </si>
  <si>
    <t>777</t>
  </si>
  <si>
    <t>Podlahy ze syntetických hmot</t>
  </si>
  <si>
    <t>777551482R00</t>
  </si>
  <si>
    <t xml:space="preserve">Vyrovnávací samoniv.stěrka, tl. 5mm </t>
  </si>
  <si>
    <t>777551499R00</t>
  </si>
  <si>
    <t xml:space="preserve">Příplatek za další 1mm tl. stěrky </t>
  </si>
  <si>
    <t>777645110R00</t>
  </si>
  <si>
    <t xml:space="preserve">Nátěr podlah polyuretanový, 1x </t>
  </si>
  <si>
    <t xml:space="preserve">Přesun hmot pro podlahy syntetické, výšky do 6 m </t>
  </si>
  <si>
    <t>781</t>
  </si>
  <si>
    <t>Obklady keramické</t>
  </si>
  <si>
    <t>781101210R00</t>
  </si>
  <si>
    <t xml:space="preserve">Penetrace podkladu pod obklady </t>
  </si>
  <si>
    <t>781415016R00</t>
  </si>
  <si>
    <t xml:space="preserve">Montáž obkladů stěn, porovin.,tmel, nad 20x25 cm </t>
  </si>
  <si>
    <t>781419706R00</t>
  </si>
  <si>
    <t xml:space="preserve">Příplatek za spárovací vodotěsnou hmotu - plošně </t>
  </si>
  <si>
    <t>597002</t>
  </si>
  <si>
    <t xml:space="preserve">Dodávka keram. obkladu dle výběru investora </t>
  </si>
  <si>
    <t xml:space="preserve">Přesun hmot pro obklady keramické, výšky do 6 m </t>
  </si>
  <si>
    <t>783</t>
  </si>
  <si>
    <t>Nátěry</t>
  </si>
  <si>
    <t>Stáv. dřevěné vazníky-kontrola+nátěr proti biolog a vlhkostní degradaci</t>
  </si>
  <si>
    <t>784</t>
  </si>
  <si>
    <t>Malby</t>
  </si>
  <si>
    <t>784442001RT2</t>
  </si>
  <si>
    <t>Malba disperzní interiérová, výška do 3,8 m 1barevná, 2x nátěr, 1x penetrace</t>
  </si>
  <si>
    <t>M21</t>
  </si>
  <si>
    <t>Elektromontáže</t>
  </si>
  <si>
    <t>21001</t>
  </si>
  <si>
    <t>M24</t>
  </si>
  <si>
    <t>Montáže vzduchotechnických zařízení</t>
  </si>
  <si>
    <t>24001</t>
  </si>
  <si>
    <t xml:space="preserve">VZT - samostatný položkový rozpočet </t>
  </si>
  <si>
    <t>Ztížené výrobní podmínky</t>
  </si>
  <si>
    <t>Zařízení staveniště</t>
  </si>
  <si>
    <t>Provoz investora</t>
  </si>
  <si>
    <t>Kompletační činnost (IČD)</t>
  </si>
  <si>
    <t>dle výběru investora</t>
  </si>
  <si>
    <t>SOŠ vinařská a SOU zahradnické</t>
  </si>
  <si>
    <t>ATELIER SVĚT - Ing. Michal Skalík</t>
  </si>
  <si>
    <t>783101811R00</t>
  </si>
  <si>
    <t>Odstranění nátěrů z ocel.konstrukcí "A" oškrábáním - ocel.kce skleníků</t>
  </si>
  <si>
    <t>Nátěr syntetický OK "A" základní - ocel.kce skleníků</t>
  </si>
  <si>
    <t>783122710R00</t>
  </si>
  <si>
    <t>783122111R00</t>
  </si>
  <si>
    <t>Nátěr syntetický OK "A" dvojnásobný, ocel.kce skleníků</t>
  </si>
  <si>
    <t>783782211R00</t>
  </si>
  <si>
    <t>998777101R00</t>
  </si>
  <si>
    <t>998781101R00</t>
  </si>
  <si>
    <t>998776101R00</t>
  </si>
  <si>
    <t>713111130RT2</t>
  </si>
  <si>
    <t>Izolace tepelné stropů, vložené mezi vazníky, 2 vrstvy - materál ve specifikaci</t>
  </si>
  <si>
    <t>998713101R00</t>
  </si>
  <si>
    <t>998766101R00</t>
  </si>
  <si>
    <t xml:space="preserve">Stěny + střecha zasklené polykarbon. sklem na hliníkový rošt+autom. otevírání větr. otvorů - samostatný položkový rozpočet </t>
  </si>
  <si>
    <t>Úprava podhl. SDK na ocel. rošt vodor.(rošt stáv.) desky protipož. tl. 12,5 mm,miner. izol. tl.16cm</t>
  </si>
  <si>
    <t>Úprava podhl. SDK na ocel. rošt vodor.(rošt stáv.) desky požár. impreg. tl.12,5mm,miner. izol tl.16cm</t>
  </si>
  <si>
    <t>63150833.A</t>
  </si>
  <si>
    <t>soubor</t>
  </si>
  <si>
    <t xml:space="preserve">PHP-PG6-2ks, protipžární ucpávky prostupů EI30min.-15ks,orient. tab.- 12ks, požární hlásič -4ks </t>
  </si>
  <si>
    <t>Demontáž septiku 10m3 včetně zemních-prací odoz suti a uložení na skládku, D+M prefabrikovaného septiku 8m3 vč.dopojení potrubí PVC DN125 - délka 3m</t>
  </si>
  <si>
    <t>319201316R00</t>
  </si>
  <si>
    <t xml:space="preserve">Vyrovnání zdiva pod omítku maltou ze SMS tl. 20 mm - Oprava podezdívky skleníků, tl.zdi 30 cm </t>
  </si>
  <si>
    <t>EI - samostatný položkový rozpočet učebny</t>
  </si>
  <si>
    <t>EI - samostatný položkový rozpočet skleníky</t>
  </si>
  <si>
    <t>Ing.Zbyněk Rabušic</t>
  </si>
  <si>
    <t>Neobsazeno</t>
  </si>
  <si>
    <t>Zabezpečení staveniště proti vstupu cizích osob zábory, provoz investora</t>
  </si>
  <si>
    <t>Zařízení staveniště - stav. buňka,připojení vody EI, apod.</t>
  </si>
  <si>
    <t>-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</si>
</sst>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6" fillId="3" borderId="59" xfId="1" applyFont="1" applyFill="1" applyBorder="1" applyAlignment="1">
      <alignment horizontal="center" vertical="top"/>
    </xf>
    <xf numFmtId="49" fontId="16" fillId="3" borderId="59" xfId="1" applyNumberFormat="1" applyFont="1" applyFill="1" applyBorder="1" applyAlignment="1">
      <alignment horizontal="left" vertical="top"/>
    </xf>
    <xf numFmtId="0" fontId="16" fillId="3" borderId="59" xfId="1" applyFont="1" applyFill="1" applyBorder="1" applyAlignment="1">
      <alignment vertical="top" wrapText="1"/>
    </xf>
    <xf numFmtId="49" fontId="16" fillId="3" borderId="59" xfId="1" applyNumberFormat="1" applyFont="1" applyFill="1" applyBorder="1" applyAlignment="1">
      <alignment horizontal="center" shrinkToFit="1"/>
    </xf>
    <xf numFmtId="4" fontId="16" fillId="3" borderId="59" xfId="1" applyNumberFormat="1" applyFont="1" applyFill="1" applyBorder="1" applyAlignment="1">
      <alignment horizontal="right"/>
    </xf>
    <xf numFmtId="4" fontId="16" fillId="3" borderId="59" xfId="1" applyNumberFormat="1" applyFont="1" applyFill="1" applyBorder="1"/>
    <xf numFmtId="0" fontId="4" fillId="3" borderId="56" xfId="1" applyFont="1" applyFill="1" applyBorder="1" applyAlignment="1">
      <alignment horizontal="center"/>
    </xf>
    <xf numFmtId="49" fontId="4" fillId="3" borderId="56" xfId="1" applyNumberFormat="1" applyFont="1" applyFill="1" applyBorder="1" applyAlignment="1">
      <alignment horizontal="left"/>
    </xf>
    <xf numFmtId="0" fontId="4" fillId="3" borderId="15" xfId="1" applyFont="1" applyFill="1" applyBorder="1"/>
    <xf numFmtId="0" fontId="3" fillId="3" borderId="9" xfId="1" applyFont="1" applyFill="1" applyBorder="1" applyAlignment="1">
      <alignment horizontal="center"/>
    </xf>
    <xf numFmtId="0" fontId="3" fillId="3" borderId="9" xfId="1" applyNumberFormat="1" applyFont="1" applyFill="1" applyBorder="1" applyAlignment="1">
      <alignment horizontal="right"/>
    </xf>
    <xf numFmtId="0" fontId="3" fillId="3" borderId="8" xfId="1" applyNumberFormat="1" applyFont="1" applyFill="1" applyBorder="1"/>
    <xf numFmtId="0" fontId="10" fillId="0" borderId="0" xfId="1" applyFont="1"/>
    <xf numFmtId="0" fontId="10" fillId="0" borderId="0" xfId="1" applyNumberFormat="1" applyFont="1"/>
    <xf numFmtId="0" fontId="20" fillId="0" borderId="0" xfId="1" applyFont="1"/>
    <xf numFmtId="3" fontId="10" fillId="0" borderId="0" xfId="1" applyNumberFormat="1" applyFont="1"/>
    <xf numFmtId="0" fontId="10" fillId="0" borderId="0" xfId="1" applyFont="1" applyBorder="1"/>
    <xf numFmtId="0" fontId="10" fillId="0" borderId="0" xfId="1" applyFont="1" applyAlignment="1">
      <alignment horizontal="right"/>
    </xf>
    <xf numFmtId="0" fontId="10" fillId="0" borderId="0" xfId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26" sqref="C2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261013N</v>
      </c>
      <c r="D2" s="5" t="str">
        <f>Rekapitulace!G2</f>
        <v>Stavební úpravy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81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10" t="s">
        <v>497</v>
      </c>
      <c r="D8" s="210"/>
      <c r="E8" s="211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10" t="str">
        <f>Projektant</f>
        <v>ATELIER SVĚT - Ing. Michal Skalík</v>
      </c>
      <c r="D9" s="210"/>
      <c r="E9" s="211"/>
      <c r="F9" s="13"/>
      <c r="G9" s="34"/>
      <c r="H9" s="35"/>
    </row>
    <row r="10" spans="1:57">
      <c r="A10" s="29" t="s">
        <v>15</v>
      </c>
      <c r="B10" s="13"/>
      <c r="C10" s="210" t="s">
        <v>496</v>
      </c>
      <c r="D10" s="210"/>
      <c r="E10" s="210"/>
      <c r="F10" s="36"/>
      <c r="G10" s="37"/>
      <c r="H10" s="38"/>
    </row>
    <row r="11" spans="1:57" ht="13.5" customHeight="1">
      <c r="A11" s="29" t="s">
        <v>16</v>
      </c>
      <c r="B11" s="13"/>
      <c r="C11" s="210" t="s">
        <v>495</v>
      </c>
      <c r="D11" s="210"/>
      <c r="E11" s="210"/>
      <c r="F11" s="39" t="s">
        <v>17</v>
      </c>
      <c r="G11" s="40" t="s">
        <v>80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Rekapitulace!A48</f>
        <v>Ztížené výrobní podmínky</v>
      </c>
      <c r="E15" s="58"/>
      <c r="F15" s="59"/>
      <c r="G15" s="56">
        <f>Rekapitulace!I48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Rekapitulace!A49</f>
        <v>Zařízení staveniště</v>
      </c>
      <c r="E16" s="60"/>
      <c r="F16" s="61"/>
      <c r="G16" s="56">
        <f>Rekapitulace!I49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Rekapitulace!A50</f>
        <v>Provoz investora</v>
      </c>
      <c r="E17" s="60"/>
      <c r="F17" s="61"/>
      <c r="G17" s="56">
        <f>Rekapitulace!I50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Rekapitulace!A51</f>
        <v>Kompletační činnost (IČD)</v>
      </c>
      <c r="E18" s="60"/>
      <c r="F18" s="61"/>
      <c r="G18" s="56">
        <f>Rekapitulace!I51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3" t="s">
        <v>34</v>
      </c>
      <c r="B23" s="214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 t="s">
        <v>523</v>
      </c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5">
        <f>C23-F32</f>
        <v>0</v>
      </c>
      <c r="G30" s="216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5">
        <f>ROUND(PRODUCT(F30,C31/100),0)</f>
        <v>0</v>
      </c>
      <c r="G31" s="216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5">
        <v>0</v>
      </c>
      <c r="G32" s="216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5">
        <f>ROUND(PRODUCT(F32,C33/100),0)</f>
        <v>0</v>
      </c>
      <c r="G33" s="216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7">
        <f>ROUND(SUM(F30:F33),0)</f>
        <v>0</v>
      </c>
      <c r="G34" s="218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>
      <c r="A38" s="96"/>
      <c r="B38" s="209"/>
      <c r="C38" s="209"/>
      <c r="D38" s="209"/>
      <c r="E38" s="209"/>
      <c r="F38" s="209"/>
      <c r="G38" s="209"/>
      <c r="H38" t="s">
        <v>6</v>
      </c>
    </row>
    <row r="39" spans="1:8">
      <c r="A39" s="96"/>
      <c r="B39" s="209"/>
      <c r="C39" s="209"/>
      <c r="D39" s="209"/>
      <c r="E39" s="209"/>
      <c r="F39" s="209"/>
      <c r="G39" s="209"/>
      <c r="H39" t="s">
        <v>6</v>
      </c>
    </row>
    <row r="40" spans="1:8">
      <c r="A40" s="96"/>
      <c r="B40" s="209"/>
      <c r="C40" s="209"/>
      <c r="D40" s="209"/>
      <c r="E40" s="209"/>
      <c r="F40" s="209"/>
      <c r="G40" s="209"/>
      <c r="H40" t="s">
        <v>6</v>
      </c>
    </row>
    <row r="41" spans="1:8">
      <c r="A41" s="96"/>
      <c r="B41" s="209"/>
      <c r="C41" s="209"/>
      <c r="D41" s="209"/>
      <c r="E41" s="209"/>
      <c r="F41" s="209"/>
      <c r="G41" s="209"/>
      <c r="H41" t="s">
        <v>6</v>
      </c>
    </row>
    <row r="42" spans="1:8">
      <c r="A42" s="96"/>
      <c r="B42" s="209"/>
      <c r="C42" s="209"/>
      <c r="D42" s="209"/>
      <c r="E42" s="209"/>
      <c r="F42" s="209"/>
      <c r="G42" s="209"/>
      <c r="H42" t="s">
        <v>6</v>
      </c>
    </row>
    <row r="43" spans="1:8">
      <c r="A43" s="96"/>
      <c r="B43" s="209"/>
      <c r="C43" s="209"/>
      <c r="D43" s="209"/>
      <c r="E43" s="209"/>
      <c r="F43" s="209"/>
      <c r="G43" s="209"/>
      <c r="H43" t="s">
        <v>6</v>
      </c>
    </row>
    <row r="44" spans="1:8">
      <c r="A44" s="96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>
      <c r="A45" s="96"/>
      <c r="B45" s="209"/>
      <c r="C45" s="209"/>
      <c r="D45" s="209"/>
      <c r="E45" s="209"/>
      <c r="F45" s="209"/>
      <c r="G45" s="209"/>
      <c r="H45" t="s">
        <v>6</v>
      </c>
    </row>
    <row r="46" spans="1:8">
      <c r="B46" s="219"/>
      <c r="C46" s="219"/>
      <c r="D46" s="219"/>
      <c r="E46" s="219"/>
      <c r="F46" s="219"/>
      <c r="G46" s="219"/>
    </row>
    <row r="47" spans="1:8">
      <c r="B47" s="219"/>
      <c r="C47" s="219"/>
      <c r="D47" s="219"/>
      <c r="E47" s="219"/>
      <c r="F47" s="219"/>
      <c r="G47" s="219"/>
    </row>
    <row r="48" spans="1:8">
      <c r="B48" s="219"/>
      <c r="C48" s="219"/>
      <c r="D48" s="219"/>
      <c r="E48" s="219"/>
      <c r="F48" s="219"/>
      <c r="G48" s="219"/>
    </row>
    <row r="49" spans="2:7">
      <c r="B49" s="219"/>
      <c r="C49" s="219"/>
      <c r="D49" s="219"/>
      <c r="E49" s="219"/>
      <c r="F49" s="219"/>
      <c r="G49" s="219"/>
    </row>
    <row r="50" spans="2:7">
      <c r="B50" s="219"/>
      <c r="C50" s="219"/>
      <c r="D50" s="219"/>
      <c r="E50" s="219"/>
      <c r="F50" s="219"/>
      <c r="G50" s="219"/>
    </row>
    <row r="51" spans="2:7">
      <c r="B51" s="219"/>
      <c r="C51" s="219"/>
      <c r="D51" s="219"/>
      <c r="E51" s="219"/>
      <c r="F51" s="219"/>
      <c r="G51" s="219"/>
    </row>
    <row r="52" spans="2:7">
      <c r="B52" s="219"/>
      <c r="C52" s="219"/>
      <c r="D52" s="219"/>
      <c r="E52" s="219"/>
      <c r="F52" s="219"/>
      <c r="G52" s="219"/>
    </row>
    <row r="53" spans="2:7">
      <c r="B53" s="219"/>
      <c r="C53" s="219"/>
      <c r="D53" s="219"/>
      <c r="E53" s="219"/>
      <c r="F53" s="219"/>
      <c r="G53" s="219"/>
    </row>
    <row r="54" spans="2:7">
      <c r="B54" s="219"/>
      <c r="C54" s="219"/>
      <c r="D54" s="219"/>
      <c r="E54" s="219"/>
      <c r="F54" s="219"/>
      <c r="G54" s="219"/>
    </row>
    <row r="55" spans="2:7">
      <c r="B55" s="219"/>
      <c r="C55" s="219"/>
      <c r="D55" s="219"/>
      <c r="E55" s="219"/>
      <c r="F55" s="219"/>
      <c r="G55" s="21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3"/>
  <sheetViews>
    <sheetView workbookViewId="0">
      <selection activeCell="F43" sqref="F4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20" t="s">
        <v>49</v>
      </c>
      <c r="B1" s="221"/>
      <c r="C1" s="97" t="str">
        <f>CONCATENATE(cislostavby," ",nazevstavby)</f>
        <v>131026 Centrum přírodovědného vzdělávání</v>
      </c>
      <c r="D1" s="98"/>
      <c r="E1" s="99"/>
      <c r="F1" s="98"/>
      <c r="G1" s="100" t="s">
        <v>50</v>
      </c>
      <c r="H1" s="101" t="s">
        <v>82</v>
      </c>
      <c r="I1" s="102"/>
    </row>
    <row r="2" spans="1:9" ht="13.5" thickBot="1">
      <c r="A2" s="222" t="s">
        <v>51</v>
      </c>
      <c r="B2" s="223"/>
      <c r="C2" s="103" t="str">
        <f>CONCATENATE(cisloobjektu," ",nazevobjektu)</f>
        <v>01 Centrum přírodovědného vzdělávání</v>
      </c>
      <c r="D2" s="104"/>
      <c r="E2" s="105"/>
      <c r="F2" s="104"/>
      <c r="G2" s="224" t="s">
        <v>83</v>
      </c>
      <c r="H2" s="225"/>
      <c r="I2" s="22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186" t="str">
        <f>Položky!B7</f>
        <v>00010</v>
      </c>
      <c r="B7" s="115" t="str">
        <f>Položky!C7</f>
        <v>Ostatní náklady</v>
      </c>
      <c r="C7" s="66"/>
      <c r="D7" s="116"/>
      <c r="E7" s="187">
        <f>Položky!BA9</f>
        <v>0</v>
      </c>
      <c r="F7" s="188">
        <f>Položky!BB9</f>
        <v>0</v>
      </c>
      <c r="G7" s="188">
        <f>Položky!BC9</f>
        <v>0</v>
      </c>
      <c r="H7" s="188">
        <f>Položky!BD9</f>
        <v>0</v>
      </c>
      <c r="I7" s="189">
        <f>Položky!BE9</f>
        <v>0</v>
      </c>
    </row>
    <row r="8" spans="1:9" s="35" customFormat="1">
      <c r="A8" s="186" t="str">
        <f>Položky!B10</f>
        <v>00020</v>
      </c>
      <c r="B8" s="115" t="str">
        <f>Položky!C10</f>
        <v>Vedlejší náklady</v>
      </c>
      <c r="C8" s="66"/>
      <c r="D8" s="116"/>
      <c r="E8" s="187">
        <f>Položky!BA13</f>
        <v>0</v>
      </c>
      <c r="F8" s="188">
        <f>Položky!BB13</f>
        <v>0</v>
      </c>
      <c r="G8" s="188">
        <f>Položky!BC13</f>
        <v>0</v>
      </c>
      <c r="H8" s="188">
        <f>Položky!BD13</f>
        <v>0</v>
      </c>
      <c r="I8" s="189">
        <f>Položky!BE13</f>
        <v>0</v>
      </c>
    </row>
    <row r="9" spans="1:9" s="35" customFormat="1">
      <c r="A9" s="186" t="str">
        <f>Položky!B14</f>
        <v>1</v>
      </c>
      <c r="B9" s="115" t="str">
        <f>Položky!C14</f>
        <v>Zemní práce</v>
      </c>
      <c r="C9" s="66"/>
      <c r="D9" s="116"/>
      <c r="E9" s="187">
        <f>Položky!BA30</f>
        <v>0</v>
      </c>
      <c r="F9" s="188">
        <f>Položky!BB30</f>
        <v>0</v>
      </c>
      <c r="G9" s="188">
        <f>Položky!BC30</f>
        <v>0</v>
      </c>
      <c r="H9" s="188">
        <f>Položky!BD30</f>
        <v>0</v>
      </c>
      <c r="I9" s="189">
        <f>Položky!BE30</f>
        <v>0</v>
      </c>
    </row>
    <row r="10" spans="1:9" s="35" customFormat="1">
      <c r="A10" s="186" t="str">
        <f>Položky!B31</f>
        <v>2</v>
      </c>
      <c r="B10" s="115" t="str">
        <f>Položky!C31</f>
        <v>Základy a zvláštní zakládání</v>
      </c>
      <c r="C10" s="66"/>
      <c r="D10" s="116"/>
      <c r="E10" s="187">
        <f>Položky!BA37</f>
        <v>0</v>
      </c>
      <c r="F10" s="188">
        <f>Položky!BB37</f>
        <v>0</v>
      </c>
      <c r="G10" s="188">
        <f>Položky!BC37</f>
        <v>0</v>
      </c>
      <c r="H10" s="188">
        <f>Položky!BD37</f>
        <v>0</v>
      </c>
      <c r="I10" s="189">
        <f>Položky!BE37</f>
        <v>0</v>
      </c>
    </row>
    <row r="11" spans="1:9" s="35" customFormat="1">
      <c r="A11" s="186" t="str">
        <f>Položky!B38</f>
        <v>3</v>
      </c>
      <c r="B11" s="115" t="str">
        <f>Položky!C38</f>
        <v>Svislé a kompletní konstrukce</v>
      </c>
      <c r="C11" s="66"/>
      <c r="D11" s="116"/>
      <c r="E11" s="187">
        <f>Položky!BA50</f>
        <v>0</v>
      </c>
      <c r="F11" s="188">
        <f>Položky!BB50</f>
        <v>0</v>
      </c>
      <c r="G11" s="188">
        <f>Položky!BC50</f>
        <v>0</v>
      </c>
      <c r="H11" s="188">
        <f>Položky!BD50</f>
        <v>0</v>
      </c>
      <c r="I11" s="189">
        <f>Položky!BE50</f>
        <v>0</v>
      </c>
    </row>
    <row r="12" spans="1:9" s="35" customFormat="1">
      <c r="A12" s="186" t="str">
        <f>Položky!B51</f>
        <v>5</v>
      </c>
      <c r="B12" s="115" t="str">
        <f>Položky!C51</f>
        <v>Komunikace</v>
      </c>
      <c r="C12" s="66"/>
      <c r="D12" s="116"/>
      <c r="E12" s="187">
        <f>Položky!BA58</f>
        <v>0</v>
      </c>
      <c r="F12" s="188">
        <f>Položky!BB58</f>
        <v>0</v>
      </c>
      <c r="G12" s="188">
        <f>Položky!BC58</f>
        <v>0</v>
      </c>
      <c r="H12" s="188">
        <f>Položky!BD58</f>
        <v>0</v>
      </c>
      <c r="I12" s="189">
        <f>Položky!BE58</f>
        <v>0</v>
      </c>
    </row>
    <row r="13" spans="1:9" s="35" customFormat="1">
      <c r="A13" s="186" t="str">
        <f>Položky!B59</f>
        <v>61</v>
      </c>
      <c r="B13" s="115" t="str">
        <f>Položky!C59</f>
        <v>Upravy povrchů vnitřní</v>
      </c>
      <c r="C13" s="66"/>
      <c r="D13" s="116"/>
      <c r="E13" s="187">
        <f>Položky!BA68</f>
        <v>0</v>
      </c>
      <c r="F13" s="188">
        <f>Položky!BB68</f>
        <v>0</v>
      </c>
      <c r="G13" s="188">
        <f>Položky!BC68</f>
        <v>0</v>
      </c>
      <c r="H13" s="188">
        <f>Položky!BD68</f>
        <v>0</v>
      </c>
      <c r="I13" s="189">
        <f>Položky!BE68</f>
        <v>0</v>
      </c>
    </row>
    <row r="14" spans="1:9" s="35" customFormat="1">
      <c r="A14" s="186" t="str">
        <f>Položky!B69</f>
        <v>62</v>
      </c>
      <c r="B14" s="115" t="str">
        <f>Položky!C69</f>
        <v>Úpravy povrchů vnější</v>
      </c>
      <c r="C14" s="66"/>
      <c r="D14" s="116"/>
      <c r="E14" s="187">
        <f>Položky!BA86</f>
        <v>0</v>
      </c>
      <c r="F14" s="188">
        <f>Položky!BB86</f>
        <v>0</v>
      </c>
      <c r="G14" s="188">
        <f>Položky!BC86</f>
        <v>0</v>
      </c>
      <c r="H14" s="188">
        <f>Položky!BD86</f>
        <v>0</v>
      </c>
      <c r="I14" s="189">
        <f>Položky!BE86</f>
        <v>0</v>
      </c>
    </row>
    <row r="15" spans="1:9" s="35" customFormat="1">
      <c r="A15" s="186" t="str">
        <f>Položky!B87</f>
        <v>63</v>
      </c>
      <c r="B15" s="115" t="str">
        <f>Položky!C87</f>
        <v>Podlahy a podlahové konstrukce</v>
      </c>
      <c r="C15" s="66"/>
      <c r="D15" s="116"/>
      <c r="E15" s="187">
        <f>Položky!BA97</f>
        <v>0</v>
      </c>
      <c r="F15" s="188">
        <f>Položky!BB97</f>
        <v>0</v>
      </c>
      <c r="G15" s="188">
        <f>Položky!BC97</f>
        <v>0</v>
      </c>
      <c r="H15" s="188">
        <f>Položky!BD97</f>
        <v>0</v>
      </c>
      <c r="I15" s="189">
        <f>Položky!BE97</f>
        <v>0</v>
      </c>
    </row>
    <row r="16" spans="1:9" s="35" customFormat="1">
      <c r="A16" s="186" t="str">
        <f>Položky!B98</f>
        <v>64</v>
      </c>
      <c r="B16" s="115" t="str">
        <f>Položky!C98</f>
        <v>Výplně otvorů</v>
      </c>
      <c r="C16" s="66"/>
      <c r="D16" s="116"/>
      <c r="E16" s="187">
        <f>Položky!BA101</f>
        <v>0</v>
      </c>
      <c r="F16" s="188">
        <f>Položky!BB101</f>
        <v>0</v>
      </c>
      <c r="G16" s="188">
        <f>Položky!BC101</f>
        <v>0</v>
      </c>
      <c r="H16" s="188">
        <f>Položky!BD101</f>
        <v>0</v>
      </c>
      <c r="I16" s="189">
        <f>Položky!BE101</f>
        <v>0</v>
      </c>
    </row>
    <row r="17" spans="1:9" s="35" customFormat="1">
      <c r="A17" s="186" t="str">
        <f>Položky!B102</f>
        <v>89</v>
      </c>
      <c r="B17" s="115" t="str">
        <f>Položky!C102</f>
        <v>Ostatní konstrukce na trubním vedení</v>
      </c>
      <c r="C17" s="66"/>
      <c r="D17" s="116"/>
      <c r="E17" s="187">
        <f>Položky!BA104</f>
        <v>0</v>
      </c>
      <c r="F17" s="188">
        <f>Položky!BB104</f>
        <v>0</v>
      </c>
      <c r="G17" s="188">
        <f>Položky!BC104</f>
        <v>0</v>
      </c>
      <c r="H17" s="188">
        <f>Položky!BD104</f>
        <v>0</v>
      </c>
      <c r="I17" s="189">
        <f>Položky!BE104</f>
        <v>0</v>
      </c>
    </row>
    <row r="18" spans="1:9" s="35" customFormat="1">
      <c r="A18" s="186" t="str">
        <f>Položky!B105</f>
        <v>900</v>
      </c>
      <c r="B18" s="115" t="str">
        <f>Položky!C105</f>
        <v>HZS</v>
      </c>
      <c r="C18" s="66"/>
      <c r="D18" s="116"/>
      <c r="E18" s="187">
        <f>Položky!BA107</f>
        <v>0</v>
      </c>
      <c r="F18" s="188">
        <f>Položky!BB107</f>
        <v>0</v>
      </c>
      <c r="G18" s="188">
        <f>Položky!BC107</f>
        <v>0</v>
      </c>
      <c r="H18" s="188">
        <f>Položky!BD107</f>
        <v>0</v>
      </c>
      <c r="I18" s="189">
        <f>Položky!BE107</f>
        <v>0</v>
      </c>
    </row>
    <row r="19" spans="1:9" s="35" customFormat="1">
      <c r="A19" s="186" t="str">
        <f>Položky!B108</f>
        <v>91</v>
      </c>
      <c r="B19" s="115" t="str">
        <f>Položky!C108</f>
        <v>Doplňující konstrukce práce pozemních komunikací</v>
      </c>
      <c r="C19" s="66"/>
      <c r="D19" s="116"/>
      <c r="E19" s="187">
        <f>Položky!BA113</f>
        <v>0</v>
      </c>
      <c r="F19" s="188">
        <f>Položky!BB113</f>
        <v>0</v>
      </c>
      <c r="G19" s="188">
        <f>Položky!BC113</f>
        <v>0</v>
      </c>
      <c r="H19" s="188">
        <f>Položky!BD113</f>
        <v>0</v>
      </c>
      <c r="I19" s="189">
        <f>Položky!BE113</f>
        <v>0</v>
      </c>
    </row>
    <row r="20" spans="1:9" s="35" customFormat="1">
      <c r="A20" s="186" t="str">
        <f>Položky!B114</f>
        <v>94</v>
      </c>
      <c r="B20" s="115" t="str">
        <f>Položky!C114</f>
        <v>Lešení a stavební výtahy</v>
      </c>
      <c r="C20" s="66"/>
      <c r="D20" s="116"/>
      <c r="E20" s="187">
        <f>Položky!BA121</f>
        <v>0</v>
      </c>
      <c r="F20" s="188">
        <f>Položky!BB121</f>
        <v>0</v>
      </c>
      <c r="G20" s="188">
        <f>Položky!BC121</f>
        <v>0</v>
      </c>
      <c r="H20" s="188">
        <f>Položky!BD121</f>
        <v>0</v>
      </c>
      <c r="I20" s="189">
        <f>Položky!BE121</f>
        <v>0</v>
      </c>
    </row>
    <row r="21" spans="1:9" s="35" customFormat="1">
      <c r="A21" s="186" t="str">
        <f>Položky!B122</f>
        <v>95</v>
      </c>
      <c r="B21" s="115" t="str">
        <f>Položky!C122</f>
        <v>Dokončovací konstrukce na pozemních stavbách</v>
      </c>
      <c r="C21" s="66"/>
      <c r="D21" s="116"/>
      <c r="E21" s="187">
        <f>Položky!BA130</f>
        <v>0</v>
      </c>
      <c r="F21" s="188">
        <f>Položky!BB130</f>
        <v>0</v>
      </c>
      <c r="G21" s="188">
        <f>Položky!BC130</f>
        <v>0</v>
      </c>
      <c r="H21" s="188">
        <f>Položky!BD130</f>
        <v>0</v>
      </c>
      <c r="I21" s="189">
        <f>Položky!BE130</f>
        <v>0</v>
      </c>
    </row>
    <row r="22" spans="1:9" s="35" customFormat="1">
      <c r="A22" s="186" t="str">
        <f>Položky!B131</f>
        <v>96</v>
      </c>
      <c r="B22" s="115" t="str">
        <f>Položky!C131</f>
        <v>Bourání konstrukcí</v>
      </c>
      <c r="C22" s="66"/>
      <c r="D22" s="116"/>
      <c r="E22" s="187">
        <f>Položky!BA159</f>
        <v>0</v>
      </c>
      <c r="F22" s="188">
        <f>Položky!BB159</f>
        <v>0</v>
      </c>
      <c r="G22" s="188">
        <f>Položky!BC159</f>
        <v>0</v>
      </c>
      <c r="H22" s="188">
        <f>Položky!BD159</f>
        <v>0</v>
      </c>
      <c r="I22" s="189">
        <f>Položky!BE159</f>
        <v>0</v>
      </c>
    </row>
    <row r="23" spans="1:9" s="35" customFormat="1">
      <c r="A23" s="186" t="str">
        <f>Položky!B160</f>
        <v>96A</v>
      </c>
      <c r="B23" s="115" t="str">
        <f>Položky!C160</f>
        <v>Bourání konstrukcí - nebezpečný odpad</v>
      </c>
      <c r="C23" s="66"/>
      <c r="D23" s="116"/>
      <c r="E23" s="187">
        <f>Položky!BA166</f>
        <v>0</v>
      </c>
      <c r="F23" s="188">
        <f>Položky!BB166</f>
        <v>0</v>
      </c>
      <c r="G23" s="188">
        <f>Položky!BC166</f>
        <v>0</v>
      </c>
      <c r="H23" s="188">
        <f>Položky!BD166</f>
        <v>0</v>
      </c>
      <c r="I23" s="189">
        <f>Položky!BE166</f>
        <v>0</v>
      </c>
    </row>
    <row r="24" spans="1:9" s="35" customFormat="1">
      <c r="A24" s="186" t="str">
        <f>Položky!B167</f>
        <v>99</v>
      </c>
      <c r="B24" s="115" t="str">
        <f>Položky!C167</f>
        <v>Staveništní přesun hmot</v>
      </c>
      <c r="C24" s="66"/>
      <c r="D24" s="116"/>
      <c r="E24" s="187">
        <f>Položky!BA169</f>
        <v>0</v>
      </c>
      <c r="F24" s="188">
        <f>Položky!BB169</f>
        <v>0</v>
      </c>
      <c r="G24" s="188">
        <f>Položky!BC169</f>
        <v>0</v>
      </c>
      <c r="H24" s="188">
        <f>Položky!BD169</f>
        <v>0</v>
      </c>
      <c r="I24" s="189">
        <f>Položky!BE169</f>
        <v>0</v>
      </c>
    </row>
    <row r="25" spans="1:9" s="35" customFormat="1">
      <c r="A25" s="186" t="str">
        <f>Položky!B170</f>
        <v>711</v>
      </c>
      <c r="B25" s="115" t="str">
        <f>Položky!C170</f>
        <v>Izolace proti vodě</v>
      </c>
      <c r="C25" s="66"/>
      <c r="D25" s="116"/>
      <c r="E25" s="187">
        <f>Položky!BA175</f>
        <v>0</v>
      </c>
      <c r="F25" s="188">
        <f>Položky!BB175</f>
        <v>0</v>
      </c>
      <c r="G25" s="188">
        <f>Položky!BC175</f>
        <v>0</v>
      </c>
      <c r="H25" s="188">
        <f>Položky!BD175</f>
        <v>0</v>
      </c>
      <c r="I25" s="189">
        <f>Položky!BE175</f>
        <v>0</v>
      </c>
    </row>
    <row r="26" spans="1:9" s="35" customFormat="1">
      <c r="A26" s="186" t="str">
        <f>Položky!B176</f>
        <v>713</v>
      </c>
      <c r="B26" s="115" t="str">
        <f>Položky!C176</f>
        <v>Izolace tepelné</v>
      </c>
      <c r="C26" s="66"/>
      <c r="D26" s="116"/>
      <c r="E26" s="187">
        <f>Položky!BA183</f>
        <v>0</v>
      </c>
      <c r="F26" s="188">
        <f>Položky!BB183</f>
        <v>0</v>
      </c>
      <c r="G26" s="188">
        <f>Položky!BC183</f>
        <v>0</v>
      </c>
      <c r="H26" s="188">
        <f>Položky!BD183</f>
        <v>0</v>
      </c>
      <c r="I26" s="189">
        <f>Položky!BE183</f>
        <v>0</v>
      </c>
    </row>
    <row r="27" spans="1:9" s="35" customFormat="1">
      <c r="A27" s="186" t="str">
        <f>Položky!B184</f>
        <v>720</v>
      </c>
      <c r="B27" s="115" t="str">
        <f>Položky!C184</f>
        <v>Zdravotechnická instalace</v>
      </c>
      <c r="C27" s="66"/>
      <c r="D27" s="116"/>
      <c r="E27" s="187">
        <f>Položky!BA188</f>
        <v>0</v>
      </c>
      <c r="F27" s="188">
        <f>Položky!BB188</f>
        <v>0</v>
      </c>
      <c r="G27" s="188">
        <f>Položky!BC188</f>
        <v>0</v>
      </c>
      <c r="H27" s="188">
        <f>Položky!BD188</f>
        <v>0</v>
      </c>
      <c r="I27" s="189">
        <f>Položky!BE188</f>
        <v>0</v>
      </c>
    </row>
    <row r="28" spans="1:9" s="35" customFormat="1">
      <c r="A28" s="186" t="str">
        <f>Položky!B189</f>
        <v>723A</v>
      </c>
      <c r="B28" s="115" t="str">
        <f>Položky!C189</f>
        <v>Plynofikace</v>
      </c>
      <c r="C28" s="66"/>
      <c r="D28" s="116"/>
      <c r="E28" s="187">
        <f>Položky!BA191</f>
        <v>0</v>
      </c>
      <c r="F28" s="188">
        <f>Položky!BB191</f>
        <v>0</v>
      </c>
      <c r="G28" s="188">
        <f>Položky!BC191</f>
        <v>0</v>
      </c>
      <c r="H28" s="188">
        <f>Položky!BD191</f>
        <v>0</v>
      </c>
      <c r="I28" s="189">
        <f>Položky!BE191</f>
        <v>0</v>
      </c>
    </row>
    <row r="29" spans="1:9" s="35" customFormat="1">
      <c r="A29" s="186" t="str">
        <f>Položky!B192</f>
        <v>730</v>
      </c>
      <c r="B29" s="115" t="str">
        <f>Položky!C192</f>
        <v>Ústřední vytápění</v>
      </c>
      <c r="C29" s="66"/>
      <c r="D29" s="116"/>
      <c r="E29" s="187">
        <f>Položky!BA194</f>
        <v>0</v>
      </c>
      <c r="F29" s="188">
        <f>Položky!BB194</f>
        <v>0</v>
      </c>
      <c r="G29" s="188">
        <f>Položky!BC194</f>
        <v>0</v>
      </c>
      <c r="H29" s="188">
        <f>Položky!BD194</f>
        <v>0</v>
      </c>
      <c r="I29" s="189">
        <f>Položky!BE194</f>
        <v>0</v>
      </c>
    </row>
    <row r="30" spans="1:9" s="35" customFormat="1">
      <c r="A30" s="186" t="str">
        <f>Položky!B195</f>
        <v>762</v>
      </c>
      <c r="B30" s="115" t="str">
        <f>Položky!C195</f>
        <v>Konstrukce tesařské</v>
      </c>
      <c r="C30" s="66"/>
      <c r="D30" s="116"/>
      <c r="E30" s="187">
        <f>Položky!BA198</f>
        <v>0</v>
      </c>
      <c r="F30" s="188">
        <f>Položky!BB198</f>
        <v>0</v>
      </c>
      <c r="G30" s="188">
        <f>Položky!BC198</f>
        <v>0</v>
      </c>
      <c r="H30" s="188">
        <f>Položky!BD198</f>
        <v>0</v>
      </c>
      <c r="I30" s="189">
        <f>Položky!BE198</f>
        <v>0</v>
      </c>
    </row>
    <row r="31" spans="1:9" s="35" customFormat="1">
      <c r="A31" s="186" t="str">
        <f>Položky!B199</f>
        <v>764</v>
      </c>
      <c r="B31" s="115" t="str">
        <f>Položky!C199</f>
        <v>Konstrukce klempířské</v>
      </c>
      <c r="C31" s="66"/>
      <c r="D31" s="116"/>
      <c r="E31" s="187">
        <f>Položky!BA203</f>
        <v>0</v>
      </c>
      <c r="F31" s="188">
        <f>Položky!BB203</f>
        <v>0</v>
      </c>
      <c r="G31" s="188">
        <f>Položky!BC203</f>
        <v>0</v>
      </c>
      <c r="H31" s="188">
        <f>Položky!BD203</f>
        <v>0</v>
      </c>
      <c r="I31" s="189">
        <f>Položky!BE203</f>
        <v>0</v>
      </c>
    </row>
    <row r="32" spans="1:9" s="35" customFormat="1">
      <c r="A32" s="186" t="str">
        <f>Položky!B204</f>
        <v>766</v>
      </c>
      <c r="B32" s="115" t="str">
        <f>Položky!C204</f>
        <v>Konstrukce truhlářské</v>
      </c>
      <c r="C32" s="66"/>
      <c r="D32" s="116"/>
      <c r="E32" s="187">
        <f>Položky!BA213</f>
        <v>0</v>
      </c>
      <c r="F32" s="188">
        <f>Položky!BB213</f>
        <v>0</v>
      </c>
      <c r="G32" s="188">
        <f>Položky!BC213</f>
        <v>0</v>
      </c>
      <c r="H32" s="188">
        <f>Položky!BD213</f>
        <v>0</v>
      </c>
      <c r="I32" s="189">
        <f>Položky!BE213</f>
        <v>0</v>
      </c>
    </row>
    <row r="33" spans="1:57" s="35" customFormat="1">
      <c r="A33" s="186" t="str">
        <f>Položky!B214</f>
        <v>766 A</v>
      </c>
      <c r="B33" s="115" t="str">
        <f>Položky!C214</f>
        <v>Výplně otvorů z plastu</v>
      </c>
      <c r="C33" s="66"/>
      <c r="D33" s="116"/>
      <c r="E33" s="187">
        <f>Položky!BA216</f>
        <v>0</v>
      </c>
      <c r="F33" s="188">
        <f>Položky!BB216</f>
        <v>0</v>
      </c>
      <c r="G33" s="188">
        <f>Položky!BC216</f>
        <v>0</v>
      </c>
      <c r="H33" s="188">
        <f>Položky!BD216</f>
        <v>0</v>
      </c>
      <c r="I33" s="189">
        <f>Položky!BE216</f>
        <v>0</v>
      </c>
    </row>
    <row r="34" spans="1:57" s="35" customFormat="1">
      <c r="A34" s="186" t="str">
        <f>Položky!B217</f>
        <v>767</v>
      </c>
      <c r="B34" s="115" t="str">
        <f>Položky!C217</f>
        <v>Konstrukce zámečnické</v>
      </c>
      <c r="C34" s="66"/>
      <c r="D34" s="116"/>
      <c r="E34" s="187">
        <f>Položky!BA220</f>
        <v>0</v>
      </c>
      <c r="F34" s="188">
        <f>Položky!BB220</f>
        <v>0</v>
      </c>
      <c r="G34" s="188">
        <f>Položky!BC220</f>
        <v>0</v>
      </c>
      <c r="H34" s="188">
        <f>Položky!BD220</f>
        <v>0</v>
      </c>
      <c r="I34" s="189">
        <f>Položky!BE220</f>
        <v>0</v>
      </c>
    </row>
    <row r="35" spans="1:57" s="35" customFormat="1">
      <c r="A35" s="186" t="str">
        <f>Položky!B221</f>
        <v>771</v>
      </c>
      <c r="B35" s="115" t="str">
        <f>Položky!C221</f>
        <v>Podlahy z dlaždic a obklady</v>
      </c>
      <c r="C35" s="66"/>
      <c r="D35" s="116"/>
      <c r="E35" s="187">
        <f>Položky!BA232</f>
        <v>0</v>
      </c>
      <c r="F35" s="188">
        <f>Položky!BB232</f>
        <v>0</v>
      </c>
      <c r="G35" s="188">
        <f>Položky!BC232</f>
        <v>0</v>
      </c>
      <c r="H35" s="188">
        <f>Položky!BD232</f>
        <v>0</v>
      </c>
      <c r="I35" s="189">
        <f>Položky!BE232</f>
        <v>0</v>
      </c>
    </row>
    <row r="36" spans="1:57" s="35" customFormat="1">
      <c r="A36" s="186" t="str">
        <f>Položky!B233</f>
        <v>776</v>
      </c>
      <c r="B36" s="115" t="str">
        <f>Položky!C233</f>
        <v>Podlahy povlakové</v>
      </c>
      <c r="C36" s="66"/>
      <c r="D36" s="116"/>
      <c r="E36" s="187">
        <f>Položky!BA239</f>
        <v>0</v>
      </c>
      <c r="F36" s="188">
        <f>Položky!BB239</f>
        <v>0</v>
      </c>
      <c r="G36" s="188">
        <f>Položky!BC239</f>
        <v>0</v>
      </c>
      <c r="H36" s="188">
        <f>Položky!BD239</f>
        <v>0</v>
      </c>
      <c r="I36" s="189">
        <f>Položky!BE239</f>
        <v>0</v>
      </c>
    </row>
    <row r="37" spans="1:57" s="35" customFormat="1">
      <c r="A37" s="186" t="str">
        <f>Položky!B240</f>
        <v>777</v>
      </c>
      <c r="B37" s="115" t="str">
        <f>Položky!C240</f>
        <v>Podlahy ze syntetických hmot</v>
      </c>
      <c r="C37" s="66"/>
      <c r="D37" s="116"/>
      <c r="E37" s="187">
        <f>Položky!BA245</f>
        <v>0</v>
      </c>
      <c r="F37" s="188">
        <f>Položky!BB245</f>
        <v>0</v>
      </c>
      <c r="G37" s="188">
        <f>Položky!BC245</f>
        <v>0</v>
      </c>
      <c r="H37" s="188">
        <f>Položky!BD245</f>
        <v>0</v>
      </c>
      <c r="I37" s="189">
        <f>Položky!BE245</f>
        <v>0</v>
      </c>
    </row>
    <row r="38" spans="1:57" s="35" customFormat="1">
      <c r="A38" s="186" t="str">
        <f>Položky!B246</f>
        <v>781</v>
      </c>
      <c r="B38" s="115" t="str">
        <f>Položky!C246</f>
        <v>Obklady keramické</v>
      </c>
      <c r="C38" s="66"/>
      <c r="D38" s="116"/>
      <c r="E38" s="187">
        <f>Položky!BA252</f>
        <v>0</v>
      </c>
      <c r="F38" s="188">
        <f>Položky!BB252</f>
        <v>0</v>
      </c>
      <c r="G38" s="188">
        <f>Položky!BC252</f>
        <v>0</v>
      </c>
      <c r="H38" s="188">
        <f>Položky!BD252</f>
        <v>0</v>
      </c>
      <c r="I38" s="189">
        <f>Položky!BE252</f>
        <v>0</v>
      </c>
    </row>
    <row r="39" spans="1:57" s="35" customFormat="1">
      <c r="A39" s="186" t="str">
        <f>Položky!B253</f>
        <v>783</v>
      </c>
      <c r="B39" s="115" t="str">
        <f>Položky!C253</f>
        <v>Nátěry</v>
      </c>
      <c r="C39" s="66"/>
      <c r="D39" s="116"/>
      <c r="E39" s="187">
        <f>Položky!BA258</f>
        <v>0</v>
      </c>
      <c r="F39" s="188">
        <v>0</v>
      </c>
      <c r="G39" s="188">
        <f>Položky!BC258</f>
        <v>0</v>
      </c>
      <c r="H39" s="188">
        <f>Položky!BD258</f>
        <v>0</v>
      </c>
      <c r="I39" s="189">
        <f>Položky!BE258</f>
        <v>0</v>
      </c>
    </row>
    <row r="40" spans="1:57" s="35" customFormat="1">
      <c r="A40" s="186" t="str">
        <f>Položky!B259</f>
        <v>784</v>
      </c>
      <c r="B40" s="115" t="str">
        <f>Položky!C259</f>
        <v>Malby</v>
      </c>
      <c r="C40" s="66"/>
      <c r="D40" s="116"/>
      <c r="E40" s="187">
        <f>Položky!BA261</f>
        <v>0</v>
      </c>
      <c r="F40" s="188">
        <f>Položky!BB261</f>
        <v>0</v>
      </c>
      <c r="G40" s="188">
        <f>Položky!BC261</f>
        <v>0</v>
      </c>
      <c r="H40" s="188">
        <f>Položky!BD261</f>
        <v>0</v>
      </c>
      <c r="I40" s="189">
        <f>Položky!BE261</f>
        <v>0</v>
      </c>
    </row>
    <row r="41" spans="1:57" s="35" customFormat="1">
      <c r="A41" s="186" t="str">
        <f>Položky!B262</f>
        <v>M21</v>
      </c>
      <c r="B41" s="115" t="str">
        <f>Položky!C262</f>
        <v>Elektromontáže</v>
      </c>
      <c r="C41" s="66"/>
      <c r="D41" s="116"/>
      <c r="E41" s="187">
        <f>Položky!BA265</f>
        <v>0</v>
      </c>
      <c r="F41" s="188">
        <f>Položky!BB265</f>
        <v>0</v>
      </c>
      <c r="G41" s="188">
        <f>Položky!BC265</f>
        <v>0</v>
      </c>
      <c r="H41" s="188">
        <v>0</v>
      </c>
      <c r="I41" s="189">
        <f>Položky!BE265</f>
        <v>0</v>
      </c>
    </row>
    <row r="42" spans="1:57" s="35" customFormat="1" ht="13.5" thickBot="1">
      <c r="A42" s="186" t="str">
        <f>Položky!B266</f>
        <v>M24</v>
      </c>
      <c r="B42" s="115" t="str">
        <f>Položky!C266</f>
        <v>Montáže vzduchotechnických zařízení</v>
      </c>
      <c r="C42" s="66"/>
      <c r="D42" s="116"/>
      <c r="E42" s="187">
        <f>Položky!BA268</f>
        <v>0</v>
      </c>
      <c r="F42" s="188">
        <f>Položky!BB268</f>
        <v>0</v>
      </c>
      <c r="G42" s="188">
        <f>Položky!BC268</f>
        <v>0</v>
      </c>
      <c r="H42" s="188">
        <f>Položky!BD268</f>
        <v>0</v>
      </c>
      <c r="I42" s="189">
        <f>Položky!BE268</f>
        <v>0</v>
      </c>
    </row>
    <row r="43" spans="1:57" s="123" customFormat="1" ht="13.5" thickBot="1">
      <c r="A43" s="117"/>
      <c r="B43" s="118" t="s">
        <v>58</v>
      </c>
      <c r="C43" s="118"/>
      <c r="D43" s="119"/>
      <c r="E43" s="120">
        <v>0</v>
      </c>
      <c r="F43" s="121">
        <v>0</v>
      </c>
      <c r="G43" s="121">
        <f>SUM(G7:G42)</f>
        <v>0</v>
      </c>
      <c r="H43" s="121">
        <f>SUM(H7:H42)</f>
        <v>0</v>
      </c>
      <c r="I43" s="122">
        <f>SUM(I7:I42)</f>
        <v>0</v>
      </c>
    </row>
    <row r="44" spans="1:57">
      <c r="A44" s="66"/>
      <c r="B44" s="66"/>
      <c r="C44" s="66"/>
      <c r="D44" s="66"/>
      <c r="E44" s="66"/>
      <c r="F44" s="66"/>
      <c r="G44" s="66"/>
      <c r="H44" s="66"/>
      <c r="I44" s="66"/>
    </row>
    <row r="45" spans="1:57" ht="19.5" customHeight="1">
      <c r="A45" s="107" t="s">
        <v>59</v>
      </c>
      <c r="B45" s="107"/>
      <c r="C45" s="107"/>
      <c r="D45" s="107"/>
      <c r="E45" s="107"/>
      <c r="F45" s="107"/>
      <c r="G45" s="124"/>
      <c r="H45" s="107"/>
      <c r="I45" s="107"/>
      <c r="BA45" s="41"/>
      <c r="BB45" s="41"/>
      <c r="BC45" s="41"/>
      <c r="BD45" s="41"/>
      <c r="BE45" s="41"/>
    </row>
    <row r="46" spans="1:57" ht="13.5" thickBot="1">
      <c r="A46" s="77"/>
      <c r="B46" s="77"/>
      <c r="C46" s="77"/>
      <c r="D46" s="77"/>
      <c r="E46" s="77"/>
      <c r="F46" s="77"/>
      <c r="G46" s="77"/>
      <c r="H46" s="77"/>
      <c r="I46" s="77"/>
    </row>
    <row r="47" spans="1:57">
      <c r="A47" s="71" t="s">
        <v>60</v>
      </c>
      <c r="B47" s="72"/>
      <c r="C47" s="72"/>
      <c r="D47" s="125"/>
      <c r="E47" s="126" t="s">
        <v>61</v>
      </c>
      <c r="F47" s="127" t="s">
        <v>62</v>
      </c>
      <c r="G47" s="128" t="s">
        <v>63</v>
      </c>
      <c r="H47" s="129"/>
      <c r="I47" s="130" t="s">
        <v>61</v>
      </c>
    </row>
    <row r="48" spans="1:57">
      <c r="A48" s="64" t="s">
        <v>491</v>
      </c>
      <c r="B48" s="55"/>
      <c r="C48" s="55"/>
      <c r="D48" s="131"/>
      <c r="E48" s="132">
        <v>0</v>
      </c>
      <c r="F48" s="133">
        <v>0</v>
      </c>
      <c r="G48" s="134">
        <v>0</v>
      </c>
      <c r="H48" s="135"/>
      <c r="I48" s="136">
        <f>E48+F48*G48/100</f>
        <v>0</v>
      </c>
      <c r="BA48">
        <v>0</v>
      </c>
    </row>
    <row r="49" spans="1:53">
      <c r="A49" s="64" t="s">
        <v>492</v>
      </c>
      <c r="B49" s="55"/>
      <c r="C49" s="55"/>
      <c r="D49" s="131"/>
      <c r="E49" s="132">
        <v>0</v>
      </c>
      <c r="F49" s="133">
        <v>0</v>
      </c>
      <c r="G49" s="134">
        <v>0</v>
      </c>
      <c r="H49" s="135"/>
      <c r="I49" s="136">
        <f>E49+F49*G49/100</f>
        <v>0</v>
      </c>
      <c r="BA49">
        <v>1</v>
      </c>
    </row>
    <row r="50" spans="1:53">
      <c r="A50" s="64" t="s">
        <v>493</v>
      </c>
      <c r="B50" s="55"/>
      <c r="C50" s="55"/>
      <c r="D50" s="131"/>
      <c r="E50" s="132">
        <v>0</v>
      </c>
      <c r="F50" s="133">
        <v>0</v>
      </c>
      <c r="G50" s="134">
        <v>0</v>
      </c>
      <c r="H50" s="135"/>
      <c r="I50" s="136">
        <f>E50+F50*G50/100</f>
        <v>0</v>
      </c>
      <c r="BA50">
        <v>1</v>
      </c>
    </row>
    <row r="51" spans="1:53">
      <c r="A51" s="64" t="s">
        <v>494</v>
      </c>
      <c r="B51" s="55"/>
      <c r="C51" s="55"/>
      <c r="D51" s="131"/>
      <c r="E51" s="132">
        <v>0</v>
      </c>
      <c r="F51" s="133">
        <v>0</v>
      </c>
      <c r="G51" s="134">
        <v>0</v>
      </c>
      <c r="H51" s="135"/>
      <c r="I51" s="136">
        <f>E51+F51*G51/100</f>
        <v>0</v>
      </c>
      <c r="BA51">
        <v>2</v>
      </c>
    </row>
    <row r="52" spans="1:53" ht="13.5" thickBot="1">
      <c r="A52" s="137"/>
      <c r="B52" s="138" t="s">
        <v>64</v>
      </c>
      <c r="C52" s="139"/>
      <c r="D52" s="140"/>
      <c r="E52" s="141"/>
      <c r="F52" s="142"/>
      <c r="G52" s="142"/>
      <c r="H52" s="227">
        <f>SUM(I48:I51)</f>
        <v>0</v>
      </c>
      <c r="I52" s="228"/>
    </row>
    <row r="54" spans="1:53">
      <c r="B54" s="123"/>
      <c r="F54" s="143"/>
      <c r="G54" s="144"/>
      <c r="H54" s="144"/>
      <c r="I54" s="145"/>
    </row>
    <row r="55" spans="1:53">
      <c r="F55" s="143"/>
      <c r="G55" s="144"/>
      <c r="H55" s="144"/>
      <c r="I55" s="145"/>
    </row>
    <row r="56" spans="1:53">
      <c r="F56" s="143"/>
      <c r="G56" s="144"/>
      <c r="H56" s="144"/>
      <c r="I56" s="145"/>
    </row>
    <row r="57" spans="1:53">
      <c r="F57" s="143"/>
      <c r="G57" s="144"/>
      <c r="H57" s="144"/>
      <c r="I57" s="145"/>
    </row>
    <row r="58" spans="1:53">
      <c r="F58" s="143"/>
      <c r="G58" s="144"/>
      <c r="H58" s="144"/>
      <c r="I58" s="145"/>
    </row>
    <row r="59" spans="1:53">
      <c r="F59" s="143"/>
      <c r="G59" s="144"/>
      <c r="H59" s="144"/>
      <c r="I59" s="145"/>
    </row>
    <row r="60" spans="1:53">
      <c r="F60" s="143"/>
      <c r="G60" s="144"/>
      <c r="H60" s="144"/>
      <c r="I60" s="145"/>
    </row>
    <row r="61" spans="1:53">
      <c r="F61" s="143"/>
      <c r="G61" s="144"/>
      <c r="H61" s="144"/>
      <c r="I61" s="145"/>
    </row>
    <row r="62" spans="1:53">
      <c r="F62" s="143"/>
      <c r="G62" s="144"/>
      <c r="H62" s="144"/>
      <c r="I62" s="145"/>
    </row>
    <row r="63" spans="1:53">
      <c r="F63" s="143"/>
      <c r="G63" s="144"/>
      <c r="H63" s="144"/>
      <c r="I63" s="145"/>
    </row>
    <row r="64" spans="1:53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  <row r="95" spans="6:9">
      <c r="F95" s="143"/>
      <c r="G95" s="144"/>
      <c r="H95" s="144"/>
      <c r="I95" s="145"/>
    </row>
    <row r="96" spans="6:9">
      <c r="F96" s="143"/>
      <c r="G96" s="144"/>
      <c r="H96" s="144"/>
      <c r="I96" s="145"/>
    </row>
    <row r="97" spans="6:9">
      <c r="F97" s="143"/>
      <c r="G97" s="144"/>
      <c r="H97" s="144"/>
      <c r="I97" s="145"/>
    </row>
    <row r="98" spans="6:9">
      <c r="F98" s="143"/>
      <c r="G98" s="144"/>
      <c r="H98" s="144"/>
      <c r="I98" s="145"/>
    </row>
    <row r="99" spans="6:9">
      <c r="F99" s="143"/>
      <c r="G99" s="144"/>
      <c r="H99" s="144"/>
      <c r="I99" s="145"/>
    </row>
    <row r="100" spans="6:9">
      <c r="F100" s="143"/>
      <c r="G100" s="144"/>
      <c r="H100" s="144"/>
      <c r="I100" s="145"/>
    </row>
    <row r="101" spans="6:9">
      <c r="F101" s="143"/>
      <c r="G101" s="144"/>
      <c r="H101" s="144"/>
      <c r="I101" s="145"/>
    </row>
    <row r="102" spans="6:9">
      <c r="F102" s="143"/>
      <c r="G102" s="144"/>
      <c r="H102" s="144"/>
      <c r="I102" s="145"/>
    </row>
    <row r="103" spans="6:9">
      <c r="F103" s="143"/>
      <c r="G103" s="144"/>
      <c r="H103" s="144"/>
      <c r="I103" s="145"/>
    </row>
  </sheetData>
  <mergeCells count="4">
    <mergeCell ref="A1:B1"/>
    <mergeCell ref="A2:B2"/>
    <mergeCell ref="G2:I2"/>
    <mergeCell ref="H52:I5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41"/>
  <sheetViews>
    <sheetView showGridLines="0" showZeros="0" tabSelected="1" topLeftCell="A163" zoomScaleNormal="100" workbookViewId="0">
      <selection activeCell="E118" sqref="E118"/>
    </sheetView>
  </sheetViews>
  <sheetFormatPr defaultRowHeight="12.75"/>
  <cols>
    <col min="1" max="1" width="4.42578125" style="202" customWidth="1"/>
    <col min="2" max="2" width="11.5703125" style="202" customWidth="1"/>
    <col min="3" max="3" width="40.42578125" style="202" customWidth="1"/>
    <col min="4" max="4" width="5.5703125" style="202" customWidth="1"/>
    <col min="5" max="5" width="8.5703125" style="207" customWidth="1"/>
    <col min="6" max="6" width="9.85546875" style="202" customWidth="1"/>
    <col min="7" max="7" width="13.85546875" style="202" customWidth="1"/>
    <col min="8" max="11" width="9.140625" style="202"/>
    <col min="12" max="12" width="75.42578125" style="202" customWidth="1"/>
    <col min="13" max="13" width="45.28515625" style="202" customWidth="1"/>
    <col min="14" max="16384" width="9.140625" style="202"/>
  </cols>
  <sheetData>
    <row r="1" spans="1:104" ht="15.7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20" t="s">
        <v>49</v>
      </c>
      <c r="B3" s="221"/>
      <c r="C3" s="97" t="str">
        <f>CONCATENATE(cislostavby," ",nazevstavby)</f>
        <v>131026 Centrum přírodovědného vzdělávání</v>
      </c>
      <c r="D3" s="150"/>
      <c r="E3" s="151" t="s">
        <v>66</v>
      </c>
      <c r="F3" s="152" t="str">
        <f>Rekapitulace!H1</f>
        <v>261013N</v>
      </c>
      <c r="G3" s="153"/>
    </row>
    <row r="4" spans="1:104" ht="13.5" thickBot="1">
      <c r="A4" s="230" t="s">
        <v>51</v>
      </c>
      <c r="B4" s="223"/>
      <c r="C4" s="103" t="str">
        <f>CONCATENATE(cisloobjektu," ",nazevobjektu)</f>
        <v>01 Centrum přírodovědného vzdělávání</v>
      </c>
      <c r="D4" s="154"/>
      <c r="E4" s="231" t="str">
        <f>Rekapitulace!G2</f>
        <v>Stavební úpravy</v>
      </c>
      <c r="F4" s="232"/>
      <c r="G4" s="233"/>
    </row>
    <row r="5" spans="1:104" ht="13.5" thickTop="1">
      <c r="A5" s="155"/>
      <c r="B5" s="146"/>
      <c r="C5" s="146"/>
      <c r="D5" s="146"/>
      <c r="E5" s="156"/>
      <c r="F5" s="146"/>
      <c r="G5" s="157"/>
    </row>
    <row r="6" spans="1:104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>
      <c r="A7" s="162" t="s">
        <v>74</v>
      </c>
      <c r="B7" s="163" t="s">
        <v>84</v>
      </c>
      <c r="C7" s="164" t="s">
        <v>85</v>
      </c>
      <c r="D7" s="165"/>
      <c r="E7" s="166"/>
      <c r="F7" s="166"/>
      <c r="G7" s="167"/>
      <c r="H7" s="203"/>
      <c r="I7" s="203"/>
      <c r="O7" s="204">
        <v>1</v>
      </c>
    </row>
    <row r="8" spans="1:104" ht="22.5">
      <c r="A8" s="168">
        <v>1</v>
      </c>
      <c r="B8" s="169" t="s">
        <v>75</v>
      </c>
      <c r="C8" s="170" t="s">
        <v>86</v>
      </c>
      <c r="D8" s="171" t="s">
        <v>87</v>
      </c>
      <c r="E8" s="172">
        <v>1</v>
      </c>
      <c r="F8" s="172"/>
      <c r="G8" s="173"/>
      <c r="O8" s="204">
        <v>2</v>
      </c>
      <c r="AA8" s="202">
        <v>12</v>
      </c>
      <c r="AB8" s="202">
        <v>0</v>
      </c>
      <c r="AC8" s="202">
        <v>223</v>
      </c>
      <c r="AZ8" s="202">
        <v>1</v>
      </c>
      <c r="BA8" s="202">
        <f>IF(AZ8=1,G8,0)</f>
        <v>0</v>
      </c>
      <c r="BB8" s="202">
        <f>IF(AZ8=2,G8,0)</f>
        <v>0</v>
      </c>
      <c r="BC8" s="202">
        <f>IF(AZ8=3,G8,0)</f>
        <v>0</v>
      </c>
      <c r="BD8" s="202">
        <f>IF(AZ8=4,G8,0)</f>
        <v>0</v>
      </c>
      <c r="BE8" s="202">
        <f>IF(AZ8=5,G8,0)</f>
        <v>0</v>
      </c>
      <c r="CA8" s="202">
        <v>12</v>
      </c>
      <c r="CB8" s="202">
        <v>0</v>
      </c>
      <c r="CZ8" s="202">
        <v>0</v>
      </c>
    </row>
    <row r="9" spans="1:104">
      <c r="A9" s="174"/>
      <c r="B9" s="175" t="s">
        <v>77</v>
      </c>
      <c r="C9" s="176" t="str">
        <f>CONCATENATE(B7," ",C7)</f>
        <v>00010 Ostatní náklady</v>
      </c>
      <c r="D9" s="177"/>
      <c r="E9" s="178"/>
      <c r="F9" s="179"/>
      <c r="G9" s="180"/>
      <c r="O9" s="204">
        <v>4</v>
      </c>
      <c r="BA9" s="205">
        <f>SUM(BA7:BA8)</f>
        <v>0</v>
      </c>
      <c r="BB9" s="205">
        <f>SUM(BB7:BB8)</f>
        <v>0</v>
      </c>
      <c r="BC9" s="205">
        <f>SUM(BC7:BC8)</f>
        <v>0</v>
      </c>
      <c r="BD9" s="205">
        <f>SUM(BD7:BD8)</f>
        <v>0</v>
      </c>
      <c r="BE9" s="205">
        <f>SUM(BE7:BE8)</f>
        <v>0</v>
      </c>
    </row>
    <row r="10" spans="1:104">
      <c r="A10" s="162" t="s">
        <v>74</v>
      </c>
      <c r="B10" s="163" t="s">
        <v>88</v>
      </c>
      <c r="C10" s="164" t="s">
        <v>89</v>
      </c>
      <c r="D10" s="165"/>
      <c r="E10" s="166"/>
      <c r="F10" s="166"/>
      <c r="G10" s="167"/>
      <c r="H10" s="203"/>
      <c r="I10" s="203"/>
      <c r="O10" s="204">
        <v>1</v>
      </c>
    </row>
    <row r="11" spans="1:104" ht="21.75" customHeight="1">
      <c r="A11" s="190">
        <v>2</v>
      </c>
      <c r="B11" s="191" t="s">
        <v>90</v>
      </c>
      <c r="C11" s="192" t="s">
        <v>526</v>
      </c>
      <c r="D11" s="193" t="s">
        <v>87</v>
      </c>
      <c r="E11" s="194">
        <v>1</v>
      </c>
      <c r="F11" s="194"/>
      <c r="G11" s="195"/>
      <c r="O11" s="204">
        <v>2</v>
      </c>
      <c r="AA11" s="202">
        <v>12</v>
      </c>
      <c r="AB11" s="202">
        <v>0</v>
      </c>
      <c r="AC11" s="202">
        <v>224</v>
      </c>
      <c r="AZ11" s="202">
        <v>1</v>
      </c>
      <c r="BA11" s="202">
        <f>IF(AZ11=1,G11,0)</f>
        <v>0</v>
      </c>
      <c r="BB11" s="202">
        <f>IF(AZ11=2,G11,0)</f>
        <v>0</v>
      </c>
      <c r="BC11" s="202">
        <f>IF(AZ11=3,G11,0)</f>
        <v>0</v>
      </c>
      <c r="BD11" s="202">
        <f>IF(AZ11=4,G11,0)</f>
        <v>0</v>
      </c>
      <c r="BE11" s="202">
        <f>IF(AZ11=5,G11,0)</f>
        <v>0</v>
      </c>
      <c r="CA11" s="202">
        <v>12</v>
      </c>
      <c r="CB11" s="202">
        <v>0</v>
      </c>
      <c r="CZ11" s="202">
        <v>0</v>
      </c>
    </row>
    <row r="12" spans="1:104" ht="21.75" customHeight="1">
      <c r="A12" s="190">
        <v>3</v>
      </c>
      <c r="B12" s="191" t="s">
        <v>91</v>
      </c>
      <c r="C12" s="192" t="s">
        <v>525</v>
      </c>
      <c r="D12" s="193" t="s">
        <v>87</v>
      </c>
      <c r="E12" s="194">
        <v>1</v>
      </c>
      <c r="F12" s="194"/>
      <c r="G12" s="195"/>
      <c r="O12" s="204">
        <v>2</v>
      </c>
      <c r="AA12" s="202">
        <v>12</v>
      </c>
      <c r="AB12" s="202">
        <v>0</v>
      </c>
      <c r="AC12" s="202">
        <v>225</v>
      </c>
      <c r="AZ12" s="202">
        <v>1</v>
      </c>
      <c r="BA12" s="202">
        <f>IF(AZ12=1,G12,0)</f>
        <v>0</v>
      </c>
      <c r="BB12" s="202">
        <f>IF(AZ12=2,G12,0)</f>
        <v>0</v>
      </c>
      <c r="BC12" s="202">
        <f>IF(AZ12=3,G12,0)</f>
        <v>0</v>
      </c>
      <c r="BD12" s="202">
        <f>IF(AZ12=4,G12,0)</f>
        <v>0</v>
      </c>
      <c r="BE12" s="202">
        <f>IF(AZ12=5,G12,0)</f>
        <v>0</v>
      </c>
      <c r="CA12" s="202">
        <v>12</v>
      </c>
      <c r="CB12" s="202">
        <v>0</v>
      </c>
      <c r="CZ12" s="202">
        <v>0</v>
      </c>
    </row>
    <row r="13" spans="1:104">
      <c r="A13" s="174"/>
      <c r="B13" s="175" t="s">
        <v>77</v>
      </c>
      <c r="C13" s="176" t="str">
        <f>CONCATENATE(B10," ",C10)</f>
        <v>00020 Vedlejší náklady</v>
      </c>
      <c r="D13" s="177"/>
      <c r="E13" s="178"/>
      <c r="F13" s="179"/>
      <c r="G13" s="180"/>
      <c r="O13" s="204">
        <v>4</v>
      </c>
      <c r="BA13" s="205">
        <f>SUM(BA10:BA12)</f>
        <v>0</v>
      </c>
      <c r="BB13" s="205">
        <f>SUM(BB10:BB12)</f>
        <v>0</v>
      </c>
      <c r="BC13" s="205">
        <f>SUM(BC10:BC12)</f>
        <v>0</v>
      </c>
      <c r="BD13" s="205">
        <f>SUM(BD10:BD12)</f>
        <v>0</v>
      </c>
      <c r="BE13" s="205">
        <f>SUM(BE10:BE12)</f>
        <v>0</v>
      </c>
    </row>
    <row r="14" spans="1:104">
      <c r="A14" s="162" t="s">
        <v>74</v>
      </c>
      <c r="B14" s="163" t="s">
        <v>75</v>
      </c>
      <c r="C14" s="164" t="s">
        <v>76</v>
      </c>
      <c r="D14" s="165"/>
      <c r="E14" s="166"/>
      <c r="F14" s="166"/>
      <c r="G14" s="167"/>
      <c r="H14" s="203"/>
      <c r="I14" s="203"/>
      <c r="O14" s="204">
        <v>1</v>
      </c>
    </row>
    <row r="15" spans="1:104">
      <c r="A15" s="168">
        <v>4</v>
      </c>
      <c r="B15" s="169" t="s">
        <v>92</v>
      </c>
      <c r="C15" s="170" t="s">
        <v>93</v>
      </c>
      <c r="D15" s="171" t="s">
        <v>94</v>
      </c>
      <c r="E15" s="172">
        <v>4.2</v>
      </c>
      <c r="F15" s="172"/>
      <c r="G15" s="173"/>
      <c r="O15" s="204">
        <v>2</v>
      </c>
      <c r="AA15" s="202">
        <v>1</v>
      </c>
      <c r="AB15" s="202">
        <v>1</v>
      </c>
      <c r="AC15" s="202">
        <v>1</v>
      </c>
      <c r="AZ15" s="202">
        <v>1</v>
      </c>
      <c r="BA15" s="202">
        <f t="shared" ref="BA15:BA29" si="0">IF(AZ15=1,G15,0)</f>
        <v>0</v>
      </c>
      <c r="BB15" s="202">
        <f t="shared" ref="BB15:BB29" si="1">IF(AZ15=2,G15,0)</f>
        <v>0</v>
      </c>
      <c r="BC15" s="202">
        <f t="shared" ref="BC15:BC29" si="2">IF(AZ15=3,G15,0)</f>
        <v>0</v>
      </c>
      <c r="BD15" s="202">
        <f t="shared" ref="BD15:BD29" si="3">IF(AZ15=4,G15,0)</f>
        <v>0</v>
      </c>
      <c r="BE15" s="202">
        <f t="shared" ref="BE15:BE29" si="4">IF(AZ15=5,G15,0)</f>
        <v>0</v>
      </c>
      <c r="CA15" s="202">
        <v>1</v>
      </c>
      <c r="CB15" s="202">
        <v>1</v>
      </c>
      <c r="CZ15" s="202">
        <v>0</v>
      </c>
    </row>
    <row r="16" spans="1:104">
      <c r="A16" s="168">
        <v>5</v>
      </c>
      <c r="B16" s="169" t="s">
        <v>95</v>
      </c>
      <c r="C16" s="170" t="s">
        <v>96</v>
      </c>
      <c r="D16" s="171" t="s">
        <v>94</v>
      </c>
      <c r="E16" s="172">
        <v>128</v>
      </c>
      <c r="F16" s="172"/>
      <c r="G16" s="173"/>
      <c r="O16" s="204">
        <v>2</v>
      </c>
      <c r="AA16" s="202">
        <v>1</v>
      </c>
      <c r="AB16" s="202">
        <v>1</v>
      </c>
      <c r="AC16" s="202">
        <v>1</v>
      </c>
      <c r="AZ16" s="202">
        <v>1</v>
      </c>
      <c r="BA16" s="202">
        <f t="shared" si="0"/>
        <v>0</v>
      </c>
      <c r="BB16" s="202">
        <f t="shared" si="1"/>
        <v>0</v>
      </c>
      <c r="BC16" s="202">
        <f t="shared" si="2"/>
        <v>0</v>
      </c>
      <c r="BD16" s="202">
        <f t="shared" si="3"/>
        <v>0</v>
      </c>
      <c r="BE16" s="202">
        <f t="shared" si="4"/>
        <v>0</v>
      </c>
      <c r="CA16" s="202">
        <v>1</v>
      </c>
      <c r="CB16" s="202">
        <v>1</v>
      </c>
      <c r="CZ16" s="202">
        <v>0</v>
      </c>
    </row>
    <row r="17" spans="1:104">
      <c r="A17" s="168">
        <v>6</v>
      </c>
      <c r="B17" s="169" t="s">
        <v>97</v>
      </c>
      <c r="C17" s="170" t="s">
        <v>98</v>
      </c>
      <c r="D17" s="171" t="s">
        <v>94</v>
      </c>
      <c r="E17" s="172">
        <v>128</v>
      </c>
      <c r="F17" s="172"/>
      <c r="G17" s="173"/>
      <c r="O17" s="204">
        <v>2</v>
      </c>
      <c r="AA17" s="202">
        <v>1</v>
      </c>
      <c r="AB17" s="202">
        <v>1</v>
      </c>
      <c r="AC17" s="202">
        <v>1</v>
      </c>
      <c r="AZ17" s="202">
        <v>1</v>
      </c>
      <c r="BA17" s="202">
        <f t="shared" si="0"/>
        <v>0</v>
      </c>
      <c r="BB17" s="202">
        <f t="shared" si="1"/>
        <v>0</v>
      </c>
      <c r="BC17" s="202">
        <f t="shared" si="2"/>
        <v>0</v>
      </c>
      <c r="BD17" s="202">
        <f t="shared" si="3"/>
        <v>0</v>
      </c>
      <c r="BE17" s="202">
        <f t="shared" si="4"/>
        <v>0</v>
      </c>
      <c r="CA17" s="202">
        <v>1</v>
      </c>
      <c r="CB17" s="202">
        <v>1</v>
      </c>
      <c r="CZ17" s="202">
        <v>0</v>
      </c>
    </row>
    <row r="18" spans="1:104">
      <c r="A18" s="168">
        <v>7</v>
      </c>
      <c r="B18" s="169" t="s">
        <v>99</v>
      </c>
      <c r="C18" s="170" t="s">
        <v>100</v>
      </c>
      <c r="D18" s="171" t="s">
        <v>101</v>
      </c>
      <c r="E18" s="172">
        <v>64</v>
      </c>
      <c r="F18" s="172"/>
      <c r="G18" s="173"/>
      <c r="O18" s="204">
        <v>2</v>
      </c>
      <c r="AA18" s="202">
        <v>1</v>
      </c>
      <c r="AB18" s="202">
        <v>1</v>
      </c>
      <c r="AC18" s="202">
        <v>1</v>
      </c>
      <c r="AZ18" s="202">
        <v>1</v>
      </c>
      <c r="BA18" s="202">
        <f t="shared" si="0"/>
        <v>0</v>
      </c>
      <c r="BB18" s="202">
        <f t="shared" si="1"/>
        <v>0</v>
      </c>
      <c r="BC18" s="202">
        <f t="shared" si="2"/>
        <v>0</v>
      </c>
      <c r="BD18" s="202">
        <f t="shared" si="3"/>
        <v>0</v>
      </c>
      <c r="BE18" s="202">
        <f t="shared" si="4"/>
        <v>0</v>
      </c>
      <c r="CA18" s="202">
        <v>1</v>
      </c>
      <c r="CB18" s="202">
        <v>1</v>
      </c>
      <c r="CZ18" s="202">
        <v>0</v>
      </c>
    </row>
    <row r="19" spans="1:104">
      <c r="A19" s="168">
        <v>8</v>
      </c>
      <c r="B19" s="169" t="s">
        <v>102</v>
      </c>
      <c r="C19" s="170" t="s">
        <v>103</v>
      </c>
      <c r="D19" s="171" t="s">
        <v>101</v>
      </c>
      <c r="E19" s="172">
        <v>21.614999999999998</v>
      </c>
      <c r="F19" s="172"/>
      <c r="G19" s="173"/>
      <c r="O19" s="204">
        <v>2</v>
      </c>
      <c r="AA19" s="202">
        <v>1</v>
      </c>
      <c r="AB19" s="202">
        <v>1</v>
      </c>
      <c r="AC19" s="202">
        <v>1</v>
      </c>
      <c r="AZ19" s="202">
        <v>1</v>
      </c>
      <c r="BA19" s="202">
        <f t="shared" si="0"/>
        <v>0</v>
      </c>
      <c r="BB19" s="202">
        <f t="shared" si="1"/>
        <v>0</v>
      </c>
      <c r="BC19" s="202">
        <f t="shared" si="2"/>
        <v>0</v>
      </c>
      <c r="BD19" s="202">
        <f t="shared" si="3"/>
        <v>0</v>
      </c>
      <c r="BE19" s="202">
        <f t="shared" si="4"/>
        <v>0</v>
      </c>
      <c r="CA19" s="202">
        <v>1</v>
      </c>
      <c r="CB19" s="202">
        <v>1</v>
      </c>
      <c r="CZ19" s="202">
        <v>0</v>
      </c>
    </row>
    <row r="20" spans="1:104">
      <c r="A20" s="168">
        <v>9</v>
      </c>
      <c r="B20" s="169" t="s">
        <v>104</v>
      </c>
      <c r="C20" s="170" t="s">
        <v>105</v>
      </c>
      <c r="D20" s="171" t="s">
        <v>101</v>
      </c>
      <c r="E20" s="172">
        <v>0.3488</v>
      </c>
      <c r="F20" s="172"/>
      <c r="G20" s="173"/>
      <c r="O20" s="204">
        <v>2</v>
      </c>
      <c r="AA20" s="202">
        <v>1</v>
      </c>
      <c r="AB20" s="202">
        <v>1</v>
      </c>
      <c r="AC20" s="202">
        <v>1</v>
      </c>
      <c r="AZ20" s="202">
        <v>1</v>
      </c>
      <c r="BA20" s="202">
        <f t="shared" si="0"/>
        <v>0</v>
      </c>
      <c r="BB20" s="202">
        <f t="shared" si="1"/>
        <v>0</v>
      </c>
      <c r="BC20" s="202">
        <f t="shared" si="2"/>
        <v>0</v>
      </c>
      <c r="BD20" s="202">
        <f t="shared" si="3"/>
        <v>0</v>
      </c>
      <c r="BE20" s="202">
        <f t="shared" si="4"/>
        <v>0</v>
      </c>
      <c r="CA20" s="202">
        <v>1</v>
      </c>
      <c r="CB20" s="202">
        <v>1</v>
      </c>
      <c r="CZ20" s="202">
        <v>0</v>
      </c>
    </row>
    <row r="21" spans="1:104">
      <c r="A21" s="168">
        <v>10</v>
      </c>
      <c r="B21" s="169" t="s">
        <v>106</v>
      </c>
      <c r="C21" s="170" t="s">
        <v>107</v>
      </c>
      <c r="D21" s="171" t="s">
        <v>101</v>
      </c>
      <c r="E21" s="172">
        <v>0.3488</v>
      </c>
      <c r="F21" s="172"/>
      <c r="G21" s="173"/>
      <c r="O21" s="204">
        <v>2</v>
      </c>
      <c r="AA21" s="202">
        <v>1</v>
      </c>
      <c r="AB21" s="202">
        <v>1</v>
      </c>
      <c r="AC21" s="202">
        <v>1</v>
      </c>
      <c r="AZ21" s="202">
        <v>1</v>
      </c>
      <c r="BA21" s="202">
        <f t="shared" si="0"/>
        <v>0</v>
      </c>
      <c r="BB21" s="202">
        <f t="shared" si="1"/>
        <v>0</v>
      </c>
      <c r="BC21" s="202">
        <f t="shared" si="2"/>
        <v>0</v>
      </c>
      <c r="BD21" s="202">
        <f t="shared" si="3"/>
        <v>0</v>
      </c>
      <c r="BE21" s="202">
        <f t="shared" si="4"/>
        <v>0</v>
      </c>
      <c r="CA21" s="202">
        <v>1</v>
      </c>
      <c r="CB21" s="202">
        <v>1</v>
      </c>
      <c r="CZ21" s="202">
        <v>0</v>
      </c>
    </row>
    <row r="22" spans="1:104">
      <c r="A22" s="168">
        <v>11</v>
      </c>
      <c r="B22" s="169" t="s">
        <v>108</v>
      </c>
      <c r="C22" s="170" t="s">
        <v>109</v>
      </c>
      <c r="D22" s="171" t="s">
        <v>101</v>
      </c>
      <c r="E22" s="172">
        <v>0.3488</v>
      </c>
      <c r="F22" s="172"/>
      <c r="G22" s="173"/>
      <c r="O22" s="204">
        <v>2</v>
      </c>
      <c r="AA22" s="202">
        <v>1</v>
      </c>
      <c r="AB22" s="202">
        <v>1</v>
      </c>
      <c r="AC22" s="202">
        <v>1</v>
      </c>
      <c r="AZ22" s="202">
        <v>1</v>
      </c>
      <c r="BA22" s="202">
        <f t="shared" si="0"/>
        <v>0</v>
      </c>
      <c r="BB22" s="202">
        <f t="shared" si="1"/>
        <v>0</v>
      </c>
      <c r="BC22" s="202">
        <f t="shared" si="2"/>
        <v>0</v>
      </c>
      <c r="BD22" s="202">
        <f t="shared" si="3"/>
        <v>0</v>
      </c>
      <c r="BE22" s="202">
        <f t="shared" si="4"/>
        <v>0</v>
      </c>
      <c r="CA22" s="202">
        <v>1</v>
      </c>
      <c r="CB22" s="202">
        <v>1</v>
      </c>
      <c r="CZ22" s="202">
        <v>0</v>
      </c>
    </row>
    <row r="23" spans="1:104">
      <c r="A23" s="168">
        <v>12</v>
      </c>
      <c r="B23" s="169" t="s">
        <v>110</v>
      </c>
      <c r="C23" s="170" t="s">
        <v>111</v>
      </c>
      <c r="D23" s="171" t="s">
        <v>101</v>
      </c>
      <c r="E23" s="172">
        <v>85.963800000000006</v>
      </c>
      <c r="F23" s="172"/>
      <c r="G23" s="173"/>
      <c r="O23" s="204">
        <v>2</v>
      </c>
      <c r="AA23" s="202">
        <v>1</v>
      </c>
      <c r="AB23" s="202">
        <v>1</v>
      </c>
      <c r="AC23" s="202">
        <v>1</v>
      </c>
      <c r="AZ23" s="202">
        <v>1</v>
      </c>
      <c r="BA23" s="202">
        <f t="shared" si="0"/>
        <v>0</v>
      </c>
      <c r="BB23" s="202">
        <f t="shared" si="1"/>
        <v>0</v>
      </c>
      <c r="BC23" s="202">
        <f t="shared" si="2"/>
        <v>0</v>
      </c>
      <c r="BD23" s="202">
        <f t="shared" si="3"/>
        <v>0</v>
      </c>
      <c r="BE23" s="202">
        <f t="shared" si="4"/>
        <v>0</v>
      </c>
      <c r="CA23" s="202">
        <v>1</v>
      </c>
      <c r="CB23" s="202">
        <v>1</v>
      </c>
      <c r="CZ23" s="202">
        <v>0</v>
      </c>
    </row>
    <row r="24" spans="1:104">
      <c r="A24" s="168">
        <v>13</v>
      </c>
      <c r="B24" s="169" t="s">
        <v>112</v>
      </c>
      <c r="C24" s="170" t="s">
        <v>113</v>
      </c>
      <c r="D24" s="171" t="s">
        <v>101</v>
      </c>
      <c r="E24" s="172">
        <v>0.3488</v>
      </c>
      <c r="F24" s="172"/>
      <c r="G24" s="173"/>
      <c r="O24" s="204">
        <v>2</v>
      </c>
      <c r="AA24" s="202">
        <v>1</v>
      </c>
      <c r="AB24" s="202">
        <v>1</v>
      </c>
      <c r="AC24" s="202">
        <v>1</v>
      </c>
      <c r="AZ24" s="202">
        <v>1</v>
      </c>
      <c r="BA24" s="202">
        <f t="shared" si="0"/>
        <v>0</v>
      </c>
      <c r="BB24" s="202">
        <f t="shared" si="1"/>
        <v>0</v>
      </c>
      <c r="BC24" s="202">
        <f t="shared" si="2"/>
        <v>0</v>
      </c>
      <c r="BD24" s="202">
        <f t="shared" si="3"/>
        <v>0</v>
      </c>
      <c r="BE24" s="202">
        <f t="shared" si="4"/>
        <v>0</v>
      </c>
      <c r="CA24" s="202">
        <v>1</v>
      </c>
      <c r="CB24" s="202">
        <v>1</v>
      </c>
      <c r="CZ24" s="202">
        <v>0</v>
      </c>
    </row>
    <row r="25" spans="1:104">
      <c r="A25" s="168">
        <v>14</v>
      </c>
      <c r="B25" s="169" t="s">
        <v>114</v>
      </c>
      <c r="C25" s="170" t="s">
        <v>115</v>
      </c>
      <c r="D25" s="171" t="s">
        <v>94</v>
      </c>
      <c r="E25" s="172">
        <v>291.74</v>
      </c>
      <c r="F25" s="172"/>
      <c r="G25" s="173"/>
      <c r="O25" s="204">
        <v>2</v>
      </c>
      <c r="AA25" s="202">
        <v>1</v>
      </c>
      <c r="AB25" s="202">
        <v>1</v>
      </c>
      <c r="AC25" s="202">
        <v>1</v>
      </c>
      <c r="AZ25" s="202">
        <v>1</v>
      </c>
      <c r="BA25" s="202">
        <f t="shared" si="0"/>
        <v>0</v>
      </c>
      <c r="BB25" s="202">
        <f t="shared" si="1"/>
        <v>0</v>
      </c>
      <c r="BC25" s="202">
        <f t="shared" si="2"/>
        <v>0</v>
      </c>
      <c r="BD25" s="202">
        <f t="shared" si="3"/>
        <v>0</v>
      </c>
      <c r="BE25" s="202">
        <f t="shared" si="4"/>
        <v>0</v>
      </c>
      <c r="CA25" s="202">
        <v>1</v>
      </c>
      <c r="CB25" s="202">
        <v>1</v>
      </c>
      <c r="CZ25" s="202">
        <v>0</v>
      </c>
    </row>
    <row r="26" spans="1:104">
      <c r="A26" s="168">
        <v>15</v>
      </c>
      <c r="B26" s="169" t="s">
        <v>116</v>
      </c>
      <c r="C26" s="170" t="s">
        <v>117</v>
      </c>
      <c r="D26" s="171" t="s">
        <v>94</v>
      </c>
      <c r="E26" s="172">
        <v>115.2</v>
      </c>
      <c r="F26" s="172"/>
      <c r="G26" s="173"/>
      <c r="O26" s="204">
        <v>2</v>
      </c>
      <c r="AA26" s="202">
        <v>1</v>
      </c>
      <c r="AB26" s="202">
        <v>1</v>
      </c>
      <c r="AC26" s="202">
        <v>1</v>
      </c>
      <c r="AZ26" s="202">
        <v>1</v>
      </c>
      <c r="BA26" s="202">
        <f t="shared" si="0"/>
        <v>0</v>
      </c>
      <c r="BB26" s="202">
        <f t="shared" si="1"/>
        <v>0</v>
      </c>
      <c r="BC26" s="202">
        <f t="shared" si="2"/>
        <v>0</v>
      </c>
      <c r="BD26" s="202">
        <f t="shared" si="3"/>
        <v>0</v>
      </c>
      <c r="BE26" s="202">
        <f t="shared" si="4"/>
        <v>0</v>
      </c>
      <c r="CA26" s="202">
        <v>1</v>
      </c>
      <c r="CB26" s="202">
        <v>1</v>
      </c>
      <c r="CZ26" s="202">
        <v>0</v>
      </c>
    </row>
    <row r="27" spans="1:104">
      <c r="A27" s="168">
        <v>16</v>
      </c>
      <c r="B27" s="169" t="s">
        <v>118</v>
      </c>
      <c r="C27" s="170" t="s">
        <v>119</v>
      </c>
      <c r="D27" s="171" t="s">
        <v>101</v>
      </c>
      <c r="E27" s="172">
        <v>72.935000000000002</v>
      </c>
      <c r="F27" s="172"/>
      <c r="G27" s="173"/>
      <c r="O27" s="204">
        <v>2</v>
      </c>
      <c r="AA27" s="202">
        <v>12</v>
      </c>
      <c r="AB27" s="202">
        <v>0</v>
      </c>
      <c r="AC27" s="202">
        <v>215</v>
      </c>
      <c r="AZ27" s="202">
        <v>1</v>
      </c>
      <c r="BA27" s="202">
        <f t="shared" si="0"/>
        <v>0</v>
      </c>
      <c r="BB27" s="202">
        <f t="shared" si="1"/>
        <v>0</v>
      </c>
      <c r="BC27" s="202">
        <f t="shared" si="2"/>
        <v>0</v>
      </c>
      <c r="BD27" s="202">
        <f t="shared" si="3"/>
        <v>0</v>
      </c>
      <c r="BE27" s="202">
        <f t="shared" si="4"/>
        <v>0</v>
      </c>
      <c r="CA27" s="202">
        <v>12</v>
      </c>
      <c r="CB27" s="202">
        <v>0</v>
      </c>
      <c r="CZ27" s="202">
        <v>1.6</v>
      </c>
    </row>
    <row r="28" spans="1:104">
      <c r="A28" s="168">
        <v>17</v>
      </c>
      <c r="B28" s="169" t="s">
        <v>120</v>
      </c>
      <c r="C28" s="170" t="s">
        <v>121</v>
      </c>
      <c r="D28" s="171" t="s">
        <v>101</v>
      </c>
      <c r="E28" s="172">
        <v>85.963800000000006</v>
      </c>
      <c r="F28" s="172"/>
      <c r="G28" s="173"/>
      <c r="O28" s="204">
        <v>2</v>
      </c>
      <c r="AA28" s="202">
        <v>12</v>
      </c>
      <c r="AB28" s="202">
        <v>0</v>
      </c>
      <c r="AC28" s="202">
        <v>2</v>
      </c>
      <c r="AZ28" s="202">
        <v>1</v>
      </c>
      <c r="BA28" s="202">
        <f t="shared" si="0"/>
        <v>0</v>
      </c>
      <c r="BB28" s="202">
        <f t="shared" si="1"/>
        <v>0</v>
      </c>
      <c r="BC28" s="202">
        <f t="shared" si="2"/>
        <v>0</v>
      </c>
      <c r="BD28" s="202">
        <f t="shared" si="3"/>
        <v>0</v>
      </c>
      <c r="BE28" s="202">
        <f t="shared" si="4"/>
        <v>0</v>
      </c>
      <c r="CA28" s="202">
        <v>12</v>
      </c>
      <c r="CB28" s="202">
        <v>0</v>
      </c>
      <c r="CZ28" s="202">
        <v>0</v>
      </c>
    </row>
    <row r="29" spans="1:104" ht="22.5">
      <c r="A29" s="168">
        <v>18</v>
      </c>
      <c r="B29" s="169" t="s">
        <v>122</v>
      </c>
      <c r="C29" s="170" t="s">
        <v>123</v>
      </c>
      <c r="D29" s="171" t="s">
        <v>94</v>
      </c>
      <c r="E29" s="172">
        <v>360</v>
      </c>
      <c r="F29" s="172"/>
      <c r="G29" s="173"/>
      <c r="O29" s="204">
        <v>2</v>
      </c>
      <c r="AA29" s="202">
        <v>12</v>
      </c>
      <c r="AB29" s="202">
        <v>0</v>
      </c>
      <c r="AC29" s="202">
        <v>196</v>
      </c>
      <c r="AZ29" s="202">
        <v>1</v>
      </c>
      <c r="BA29" s="202">
        <f t="shared" si="0"/>
        <v>0</v>
      </c>
      <c r="BB29" s="202">
        <f t="shared" si="1"/>
        <v>0</v>
      </c>
      <c r="BC29" s="202">
        <f t="shared" si="2"/>
        <v>0</v>
      </c>
      <c r="BD29" s="202">
        <f t="shared" si="3"/>
        <v>0</v>
      </c>
      <c r="BE29" s="202">
        <f t="shared" si="4"/>
        <v>0</v>
      </c>
      <c r="CA29" s="202">
        <v>12</v>
      </c>
      <c r="CB29" s="202">
        <v>0</v>
      </c>
      <c r="CZ29" s="202">
        <v>0</v>
      </c>
    </row>
    <row r="30" spans="1:104">
      <c r="A30" s="174"/>
      <c r="B30" s="175" t="s">
        <v>77</v>
      </c>
      <c r="C30" s="176" t="str">
        <f>CONCATENATE(B14," ",C14)</f>
        <v>1 Zemní práce</v>
      </c>
      <c r="D30" s="177"/>
      <c r="E30" s="178"/>
      <c r="F30" s="179"/>
      <c r="G30" s="180"/>
      <c r="O30" s="204">
        <v>4</v>
      </c>
      <c r="BA30" s="205">
        <f>SUM(BA14:BA29)</f>
        <v>0</v>
      </c>
      <c r="BB30" s="205">
        <f>SUM(BB14:BB29)</f>
        <v>0</v>
      </c>
      <c r="BC30" s="205">
        <f>SUM(BC14:BC29)</f>
        <v>0</v>
      </c>
      <c r="BD30" s="205">
        <f>SUM(BD14:BD29)</f>
        <v>0</v>
      </c>
      <c r="BE30" s="205">
        <f>SUM(BE14:BE29)</f>
        <v>0</v>
      </c>
    </row>
    <row r="31" spans="1:104">
      <c r="A31" s="162" t="s">
        <v>74</v>
      </c>
      <c r="B31" s="163" t="s">
        <v>90</v>
      </c>
      <c r="C31" s="164" t="s">
        <v>124</v>
      </c>
      <c r="D31" s="165"/>
      <c r="E31" s="166"/>
      <c r="F31" s="166"/>
      <c r="G31" s="167"/>
      <c r="H31" s="203"/>
      <c r="I31" s="203"/>
      <c r="O31" s="204">
        <v>1</v>
      </c>
    </row>
    <row r="32" spans="1:104">
      <c r="A32" s="168">
        <v>19</v>
      </c>
      <c r="B32" s="169" t="s">
        <v>125</v>
      </c>
      <c r="C32" s="170" t="s">
        <v>126</v>
      </c>
      <c r="D32" s="171" t="s">
        <v>101</v>
      </c>
      <c r="E32" s="172">
        <v>0.84</v>
      </c>
      <c r="F32" s="172"/>
      <c r="G32" s="173"/>
      <c r="O32" s="204">
        <v>2</v>
      </c>
      <c r="AA32" s="202">
        <v>1</v>
      </c>
      <c r="AB32" s="202">
        <v>1</v>
      </c>
      <c r="AC32" s="202">
        <v>1</v>
      </c>
      <c r="AZ32" s="202">
        <v>1</v>
      </c>
      <c r="BA32" s="202">
        <f>IF(AZ32=1,G32,0)</f>
        <v>0</v>
      </c>
      <c r="BB32" s="202">
        <f>IF(AZ32=2,G32,0)</f>
        <v>0</v>
      </c>
      <c r="BC32" s="202">
        <f>IF(AZ32=3,G32,0)</f>
        <v>0</v>
      </c>
      <c r="BD32" s="202">
        <f>IF(AZ32=4,G32,0)</f>
        <v>0</v>
      </c>
      <c r="BE32" s="202">
        <f>IF(AZ32=5,G32,0)</f>
        <v>0</v>
      </c>
      <c r="CA32" s="202">
        <v>1</v>
      </c>
      <c r="CB32" s="202">
        <v>1</v>
      </c>
      <c r="CZ32" s="202">
        <v>2.5249999999999999</v>
      </c>
    </row>
    <row r="33" spans="1:104">
      <c r="A33" s="168">
        <v>20</v>
      </c>
      <c r="B33" s="169" t="s">
        <v>127</v>
      </c>
      <c r="C33" s="170" t="s">
        <v>128</v>
      </c>
      <c r="D33" s="171" t="s">
        <v>94</v>
      </c>
      <c r="E33" s="172">
        <v>0.49</v>
      </c>
      <c r="F33" s="172"/>
      <c r="G33" s="173"/>
      <c r="O33" s="204">
        <v>2</v>
      </c>
      <c r="AA33" s="202">
        <v>1</v>
      </c>
      <c r="AB33" s="202">
        <v>1</v>
      </c>
      <c r="AC33" s="202">
        <v>1</v>
      </c>
      <c r="AZ33" s="202">
        <v>1</v>
      </c>
      <c r="BA33" s="202">
        <f>IF(AZ33=1,G33,0)</f>
        <v>0</v>
      </c>
      <c r="BB33" s="202">
        <f>IF(AZ33=2,G33,0)</f>
        <v>0</v>
      </c>
      <c r="BC33" s="202">
        <f>IF(AZ33=3,G33,0)</f>
        <v>0</v>
      </c>
      <c r="BD33" s="202">
        <f>IF(AZ33=4,G33,0)</f>
        <v>0</v>
      </c>
      <c r="BE33" s="202">
        <f>IF(AZ33=5,G33,0)</f>
        <v>0</v>
      </c>
      <c r="CA33" s="202">
        <v>1</v>
      </c>
      <c r="CB33" s="202">
        <v>1</v>
      </c>
      <c r="CZ33" s="202">
        <v>3.925E-2</v>
      </c>
    </row>
    <row r="34" spans="1:104">
      <c r="A34" s="168">
        <v>21</v>
      </c>
      <c r="B34" s="169" t="s">
        <v>129</v>
      </c>
      <c r="C34" s="170" t="s">
        <v>130</v>
      </c>
      <c r="D34" s="171" t="s">
        <v>94</v>
      </c>
      <c r="E34" s="172">
        <v>0.49</v>
      </c>
      <c r="F34" s="172"/>
      <c r="G34" s="173"/>
      <c r="O34" s="204">
        <v>2</v>
      </c>
      <c r="AA34" s="202">
        <v>1</v>
      </c>
      <c r="AB34" s="202">
        <v>1</v>
      </c>
      <c r="AC34" s="202">
        <v>1</v>
      </c>
      <c r="AZ34" s="202">
        <v>1</v>
      </c>
      <c r="BA34" s="202">
        <f>IF(AZ34=1,G34,0)</f>
        <v>0</v>
      </c>
      <c r="BB34" s="202">
        <f>IF(AZ34=2,G34,0)</f>
        <v>0</v>
      </c>
      <c r="BC34" s="202">
        <f>IF(AZ34=3,G34,0)</f>
        <v>0</v>
      </c>
      <c r="BD34" s="202">
        <f>IF(AZ34=4,G34,0)</f>
        <v>0</v>
      </c>
      <c r="BE34" s="202">
        <f>IF(AZ34=5,G34,0)</f>
        <v>0</v>
      </c>
      <c r="CA34" s="202">
        <v>1</v>
      </c>
      <c r="CB34" s="202">
        <v>1</v>
      </c>
      <c r="CZ34" s="202">
        <v>0</v>
      </c>
    </row>
    <row r="35" spans="1:104" ht="22.5">
      <c r="A35" s="168">
        <v>22</v>
      </c>
      <c r="B35" s="169" t="s">
        <v>131</v>
      </c>
      <c r="C35" s="170" t="s">
        <v>132</v>
      </c>
      <c r="D35" s="171" t="s">
        <v>133</v>
      </c>
      <c r="E35" s="172">
        <v>1.18E-2</v>
      </c>
      <c r="F35" s="172"/>
      <c r="G35" s="173"/>
      <c r="O35" s="204">
        <v>2</v>
      </c>
      <c r="AA35" s="202">
        <v>1</v>
      </c>
      <c r="AB35" s="202">
        <v>1</v>
      </c>
      <c r="AC35" s="202">
        <v>1</v>
      </c>
      <c r="AZ35" s="202">
        <v>1</v>
      </c>
      <c r="BA35" s="202">
        <f>IF(AZ35=1,G35,0)</f>
        <v>0</v>
      </c>
      <c r="BB35" s="202">
        <f>IF(AZ35=2,G35,0)</f>
        <v>0</v>
      </c>
      <c r="BC35" s="202">
        <f>IF(AZ35=3,G35,0)</f>
        <v>0</v>
      </c>
      <c r="BD35" s="202">
        <f>IF(AZ35=4,G35,0)</f>
        <v>0</v>
      </c>
      <c r="BE35" s="202">
        <f>IF(AZ35=5,G35,0)</f>
        <v>0</v>
      </c>
      <c r="CA35" s="202">
        <v>1</v>
      </c>
      <c r="CB35" s="202">
        <v>1</v>
      </c>
      <c r="CZ35" s="202">
        <v>1.04548</v>
      </c>
    </row>
    <row r="36" spans="1:104">
      <c r="A36" s="168">
        <v>23</v>
      </c>
      <c r="B36" s="169" t="s">
        <v>134</v>
      </c>
      <c r="C36" s="170" t="s">
        <v>135</v>
      </c>
      <c r="D36" s="171" t="s">
        <v>87</v>
      </c>
      <c r="E36" s="172">
        <v>1</v>
      </c>
      <c r="F36" s="172"/>
      <c r="G36" s="173"/>
      <c r="O36" s="204">
        <v>2</v>
      </c>
      <c r="AA36" s="202">
        <v>12</v>
      </c>
      <c r="AB36" s="202">
        <v>0</v>
      </c>
      <c r="AC36" s="202">
        <v>41</v>
      </c>
      <c r="AZ36" s="202">
        <v>1</v>
      </c>
      <c r="BA36" s="202">
        <f>IF(AZ36=1,G36,0)</f>
        <v>0</v>
      </c>
      <c r="BB36" s="202">
        <f>IF(AZ36=2,G36,0)</f>
        <v>0</v>
      </c>
      <c r="BC36" s="202">
        <f>IF(AZ36=3,G36,0)</f>
        <v>0</v>
      </c>
      <c r="BD36" s="202">
        <f>IF(AZ36=4,G36,0)</f>
        <v>0</v>
      </c>
      <c r="BE36" s="202">
        <f>IF(AZ36=5,G36,0)</f>
        <v>0</v>
      </c>
      <c r="CA36" s="202">
        <v>12</v>
      </c>
      <c r="CB36" s="202">
        <v>0</v>
      </c>
      <c r="CZ36" s="202">
        <v>2.3785500000000002</v>
      </c>
    </row>
    <row r="37" spans="1:104">
      <c r="A37" s="174"/>
      <c r="B37" s="175" t="s">
        <v>77</v>
      </c>
      <c r="C37" s="176" t="str">
        <f>CONCATENATE(B31," ",C31)</f>
        <v>2 Základy a zvláštní zakládání</v>
      </c>
      <c r="D37" s="177"/>
      <c r="E37" s="178"/>
      <c r="F37" s="179"/>
      <c r="G37" s="180"/>
      <c r="O37" s="204">
        <v>4</v>
      </c>
      <c r="BA37" s="205">
        <f>SUM(BA31:BA36)</f>
        <v>0</v>
      </c>
      <c r="BB37" s="205">
        <f>SUM(BB31:BB36)</f>
        <v>0</v>
      </c>
      <c r="BC37" s="205">
        <f>SUM(BC31:BC36)</f>
        <v>0</v>
      </c>
      <c r="BD37" s="205">
        <f>SUM(BD31:BD36)</f>
        <v>0</v>
      </c>
      <c r="BE37" s="205">
        <f>SUM(BE31:BE36)</f>
        <v>0</v>
      </c>
    </row>
    <row r="38" spans="1:104">
      <c r="A38" s="162" t="s">
        <v>74</v>
      </c>
      <c r="B38" s="163" t="s">
        <v>91</v>
      </c>
      <c r="C38" s="164" t="s">
        <v>136</v>
      </c>
      <c r="D38" s="165"/>
      <c r="E38" s="166"/>
      <c r="F38" s="166"/>
      <c r="G38" s="167"/>
      <c r="H38" s="203"/>
      <c r="I38" s="203"/>
      <c r="O38" s="204">
        <v>1</v>
      </c>
    </row>
    <row r="39" spans="1:104">
      <c r="A39" s="168">
        <v>24</v>
      </c>
      <c r="B39" s="169" t="s">
        <v>137</v>
      </c>
      <c r="C39" s="170" t="s">
        <v>138</v>
      </c>
      <c r="D39" s="171" t="s">
        <v>139</v>
      </c>
      <c r="E39" s="172">
        <v>0.85</v>
      </c>
      <c r="F39" s="172"/>
      <c r="G39" s="173"/>
      <c r="O39" s="204">
        <v>2</v>
      </c>
      <c r="AA39" s="202">
        <v>1</v>
      </c>
      <c r="AB39" s="202">
        <v>1</v>
      </c>
      <c r="AC39" s="202">
        <v>1</v>
      </c>
      <c r="AZ39" s="202">
        <v>1</v>
      </c>
      <c r="BA39" s="202">
        <f t="shared" ref="BA39:BA49" si="5">IF(AZ39=1,G39,0)</f>
        <v>0</v>
      </c>
      <c r="BB39" s="202">
        <f t="shared" ref="BB39:BB49" si="6">IF(AZ39=2,G39,0)</f>
        <v>0</v>
      </c>
      <c r="BC39" s="202">
        <f t="shared" ref="BC39:BC49" si="7">IF(AZ39=3,G39,0)</f>
        <v>0</v>
      </c>
      <c r="BD39" s="202">
        <f t="shared" ref="BD39:BD49" si="8">IF(AZ39=4,G39,0)</f>
        <v>0</v>
      </c>
      <c r="BE39" s="202">
        <f t="shared" ref="BE39:BE49" si="9">IF(AZ39=5,G39,0)</f>
        <v>0</v>
      </c>
      <c r="CA39" s="202">
        <v>1</v>
      </c>
      <c r="CB39" s="202">
        <v>1</v>
      </c>
      <c r="CZ39" s="202">
        <v>0.14802000000000001</v>
      </c>
    </row>
    <row r="40" spans="1:104">
      <c r="A40" s="168">
        <v>25</v>
      </c>
      <c r="B40" s="169" t="s">
        <v>140</v>
      </c>
      <c r="C40" s="170" t="s">
        <v>141</v>
      </c>
      <c r="D40" s="171" t="s">
        <v>94</v>
      </c>
      <c r="E40" s="172">
        <v>0.94499999999999995</v>
      </c>
      <c r="F40" s="172"/>
      <c r="G40" s="173"/>
      <c r="O40" s="204">
        <v>2</v>
      </c>
      <c r="AA40" s="202">
        <v>1</v>
      </c>
      <c r="AB40" s="202">
        <v>1</v>
      </c>
      <c r="AC40" s="202">
        <v>1</v>
      </c>
      <c r="AZ40" s="202">
        <v>1</v>
      </c>
      <c r="BA40" s="202">
        <f t="shared" si="5"/>
        <v>0</v>
      </c>
      <c r="BB40" s="202">
        <f t="shared" si="6"/>
        <v>0</v>
      </c>
      <c r="BC40" s="202">
        <f t="shared" si="7"/>
        <v>0</v>
      </c>
      <c r="BD40" s="202">
        <f t="shared" si="8"/>
        <v>0</v>
      </c>
      <c r="BE40" s="202">
        <f t="shared" si="9"/>
        <v>0</v>
      </c>
      <c r="CA40" s="202">
        <v>1</v>
      </c>
      <c r="CB40" s="202">
        <v>1</v>
      </c>
      <c r="CZ40" s="202">
        <v>0.28294999999999998</v>
      </c>
    </row>
    <row r="41" spans="1:104">
      <c r="A41" s="190">
        <v>26</v>
      </c>
      <c r="B41" s="191" t="s">
        <v>142</v>
      </c>
      <c r="C41" s="192" t="s">
        <v>143</v>
      </c>
      <c r="D41" s="193" t="s">
        <v>133</v>
      </c>
      <c r="E41" s="194">
        <v>0.06</v>
      </c>
      <c r="F41" s="194"/>
      <c r="G41" s="195"/>
      <c r="O41" s="204">
        <v>2</v>
      </c>
      <c r="AA41" s="202">
        <v>1</v>
      </c>
      <c r="AB41" s="202">
        <v>1</v>
      </c>
      <c r="AC41" s="202">
        <v>1</v>
      </c>
      <c r="AZ41" s="202">
        <v>1</v>
      </c>
      <c r="BA41" s="202">
        <f t="shared" si="5"/>
        <v>0</v>
      </c>
      <c r="BB41" s="202">
        <f t="shared" si="6"/>
        <v>0</v>
      </c>
      <c r="BC41" s="202">
        <f t="shared" si="7"/>
        <v>0</v>
      </c>
      <c r="BD41" s="202">
        <f t="shared" si="8"/>
        <v>0</v>
      </c>
      <c r="BE41" s="202">
        <f t="shared" si="9"/>
        <v>0</v>
      </c>
      <c r="CA41" s="202">
        <v>1</v>
      </c>
      <c r="CB41" s="202">
        <v>1</v>
      </c>
      <c r="CZ41" s="202">
        <v>1.9539999999999998E-2</v>
      </c>
    </row>
    <row r="42" spans="1:104" ht="22.5">
      <c r="A42" s="190">
        <v>27</v>
      </c>
      <c r="B42" s="191" t="s">
        <v>144</v>
      </c>
      <c r="C42" s="192" t="s">
        <v>513</v>
      </c>
      <c r="D42" s="193" t="s">
        <v>94</v>
      </c>
      <c r="E42" s="194">
        <v>96.24</v>
      </c>
      <c r="F42" s="194"/>
      <c r="G42" s="195"/>
      <c r="O42" s="204">
        <v>2</v>
      </c>
      <c r="AA42" s="202">
        <v>1</v>
      </c>
      <c r="AB42" s="202">
        <v>1</v>
      </c>
      <c r="AC42" s="202">
        <v>1</v>
      </c>
      <c r="AZ42" s="202">
        <v>1</v>
      </c>
      <c r="BA42" s="202">
        <f t="shared" si="5"/>
        <v>0</v>
      </c>
      <c r="BB42" s="202">
        <f t="shared" si="6"/>
        <v>0</v>
      </c>
      <c r="BC42" s="202">
        <f t="shared" si="7"/>
        <v>0</v>
      </c>
      <c r="BD42" s="202">
        <f t="shared" si="8"/>
        <v>0</v>
      </c>
      <c r="BE42" s="202">
        <f t="shared" si="9"/>
        <v>0</v>
      </c>
      <c r="CA42" s="202">
        <v>1</v>
      </c>
      <c r="CB42" s="202">
        <v>1</v>
      </c>
      <c r="CZ42" s="202">
        <v>2.7480000000000001E-2</v>
      </c>
    </row>
    <row r="43" spans="1:104" ht="22.5">
      <c r="A43" s="168">
        <v>28</v>
      </c>
      <c r="B43" s="169" t="s">
        <v>145</v>
      </c>
      <c r="C43" s="192" t="s">
        <v>514</v>
      </c>
      <c r="D43" s="171" t="s">
        <v>94</v>
      </c>
      <c r="E43" s="172">
        <v>33.68</v>
      </c>
      <c r="F43" s="172"/>
      <c r="G43" s="173"/>
      <c r="O43" s="204">
        <v>2</v>
      </c>
      <c r="AA43" s="202">
        <v>1</v>
      </c>
      <c r="AB43" s="202">
        <v>1</v>
      </c>
      <c r="AC43" s="202">
        <v>1</v>
      </c>
      <c r="AZ43" s="202">
        <v>1</v>
      </c>
      <c r="BA43" s="202">
        <f t="shared" si="5"/>
        <v>0</v>
      </c>
      <c r="BB43" s="202">
        <f t="shared" si="6"/>
        <v>0</v>
      </c>
      <c r="BC43" s="202">
        <f t="shared" si="7"/>
        <v>0</v>
      </c>
      <c r="BD43" s="202">
        <f t="shared" si="8"/>
        <v>0</v>
      </c>
      <c r="BE43" s="202">
        <f t="shared" si="9"/>
        <v>0</v>
      </c>
      <c r="CA43" s="202">
        <v>1</v>
      </c>
      <c r="CB43" s="202">
        <v>1</v>
      </c>
      <c r="CZ43" s="202">
        <v>2.7480000000000001E-2</v>
      </c>
    </row>
    <row r="44" spans="1:104">
      <c r="A44" s="190">
        <v>29</v>
      </c>
      <c r="B44" s="191"/>
      <c r="C44" s="192" t="s">
        <v>524</v>
      </c>
      <c r="D44" s="193" t="s">
        <v>527</v>
      </c>
      <c r="E44" s="194" t="s">
        <v>527</v>
      </c>
      <c r="F44" s="194"/>
      <c r="G44" s="195"/>
      <c r="O44" s="204">
        <v>2</v>
      </c>
      <c r="AA44" s="202">
        <v>1</v>
      </c>
      <c r="AB44" s="202">
        <v>1</v>
      </c>
      <c r="AC44" s="202">
        <v>1</v>
      </c>
      <c r="AZ44" s="202">
        <v>1</v>
      </c>
      <c r="BA44" s="202">
        <f t="shared" si="5"/>
        <v>0</v>
      </c>
      <c r="BB44" s="202">
        <f t="shared" si="6"/>
        <v>0</v>
      </c>
      <c r="BC44" s="202">
        <f t="shared" si="7"/>
        <v>0</v>
      </c>
      <c r="BD44" s="202">
        <f t="shared" si="8"/>
        <v>0</v>
      </c>
      <c r="BE44" s="202">
        <f t="shared" si="9"/>
        <v>0</v>
      </c>
      <c r="CA44" s="202">
        <v>1</v>
      </c>
      <c r="CB44" s="202">
        <v>1</v>
      </c>
      <c r="CZ44" s="202">
        <v>1.81E-3</v>
      </c>
    </row>
    <row r="45" spans="1:104" ht="22.5">
      <c r="A45" s="190">
        <v>30</v>
      </c>
      <c r="B45" s="191" t="s">
        <v>519</v>
      </c>
      <c r="C45" s="192" t="s">
        <v>520</v>
      </c>
      <c r="D45" s="193" t="s">
        <v>94</v>
      </c>
      <c r="E45" s="194">
        <v>127.84</v>
      </c>
      <c r="F45" s="194"/>
      <c r="G45" s="195"/>
      <c r="O45" s="204">
        <v>2</v>
      </c>
      <c r="AA45" s="202">
        <v>12</v>
      </c>
      <c r="AB45" s="202">
        <v>0</v>
      </c>
      <c r="AC45" s="202">
        <v>202</v>
      </c>
      <c r="AZ45" s="202">
        <v>1</v>
      </c>
      <c r="BA45" s="202">
        <f t="shared" si="5"/>
        <v>0</v>
      </c>
      <c r="BB45" s="202">
        <f t="shared" si="6"/>
        <v>0</v>
      </c>
      <c r="BC45" s="202">
        <f t="shared" si="7"/>
        <v>0</v>
      </c>
      <c r="BD45" s="202">
        <f t="shared" si="8"/>
        <v>0</v>
      </c>
      <c r="BE45" s="202">
        <f t="shared" si="9"/>
        <v>0</v>
      </c>
      <c r="CA45" s="202">
        <v>12</v>
      </c>
      <c r="CB45" s="202">
        <v>0</v>
      </c>
      <c r="CZ45" s="202">
        <v>1.469E-2</v>
      </c>
    </row>
    <row r="46" spans="1:104">
      <c r="A46" s="168">
        <v>31</v>
      </c>
      <c r="B46" s="169" t="s">
        <v>146</v>
      </c>
      <c r="C46" s="170" t="s">
        <v>147</v>
      </c>
      <c r="D46" s="171" t="s">
        <v>148</v>
      </c>
      <c r="E46" s="172">
        <v>7</v>
      </c>
      <c r="F46" s="172"/>
      <c r="G46" s="173"/>
      <c r="O46" s="204">
        <v>2</v>
      </c>
      <c r="AA46" s="202">
        <v>12</v>
      </c>
      <c r="AB46" s="202">
        <v>0</v>
      </c>
      <c r="AC46" s="202">
        <v>170</v>
      </c>
      <c r="AZ46" s="202">
        <v>1</v>
      </c>
      <c r="BA46" s="202">
        <f t="shared" si="5"/>
        <v>0</v>
      </c>
      <c r="BB46" s="202">
        <f t="shared" si="6"/>
        <v>0</v>
      </c>
      <c r="BC46" s="202">
        <f t="shared" si="7"/>
        <v>0</v>
      </c>
      <c r="BD46" s="202">
        <f t="shared" si="8"/>
        <v>0</v>
      </c>
      <c r="BE46" s="202">
        <f t="shared" si="9"/>
        <v>0</v>
      </c>
      <c r="CA46" s="202">
        <v>12</v>
      </c>
      <c r="CB46" s="202">
        <v>0</v>
      </c>
      <c r="CZ46" s="202">
        <v>1.5100000000000001E-3</v>
      </c>
    </row>
    <row r="47" spans="1:104" ht="22.5">
      <c r="A47" s="168">
        <v>32</v>
      </c>
      <c r="B47" s="169" t="s">
        <v>149</v>
      </c>
      <c r="C47" s="170" t="s">
        <v>150</v>
      </c>
      <c r="D47" s="171" t="s">
        <v>148</v>
      </c>
      <c r="E47" s="172">
        <v>34.549999999999997</v>
      </c>
      <c r="F47" s="172"/>
      <c r="G47" s="173"/>
      <c r="O47" s="204">
        <v>2</v>
      </c>
      <c r="AA47" s="202">
        <v>12</v>
      </c>
      <c r="AB47" s="202">
        <v>0</v>
      </c>
      <c r="AC47" s="202">
        <v>199</v>
      </c>
      <c r="AZ47" s="202">
        <v>1</v>
      </c>
      <c r="BA47" s="202">
        <f t="shared" si="5"/>
        <v>0</v>
      </c>
      <c r="BB47" s="202">
        <f t="shared" si="6"/>
        <v>0</v>
      </c>
      <c r="BC47" s="202">
        <f t="shared" si="7"/>
        <v>0</v>
      </c>
      <c r="BD47" s="202">
        <f t="shared" si="8"/>
        <v>0</v>
      </c>
      <c r="BE47" s="202">
        <f t="shared" si="9"/>
        <v>0</v>
      </c>
      <c r="CA47" s="202">
        <v>12</v>
      </c>
      <c r="CB47" s="202">
        <v>0</v>
      </c>
      <c r="CZ47" s="202">
        <v>5.3670000000000002E-2</v>
      </c>
    </row>
    <row r="48" spans="1:104">
      <c r="A48" s="168">
        <v>33</v>
      </c>
      <c r="B48" s="169" t="s">
        <v>151</v>
      </c>
      <c r="C48" s="170" t="s">
        <v>152</v>
      </c>
      <c r="D48" s="171" t="s">
        <v>153</v>
      </c>
      <c r="E48" s="172">
        <v>2</v>
      </c>
      <c r="F48" s="172"/>
      <c r="G48" s="173"/>
      <c r="O48" s="204">
        <v>2</v>
      </c>
      <c r="AA48" s="202">
        <v>12</v>
      </c>
      <c r="AB48" s="202">
        <v>0</v>
      </c>
      <c r="AC48" s="202">
        <v>3</v>
      </c>
      <c r="AZ48" s="202">
        <v>1</v>
      </c>
      <c r="BA48" s="202">
        <f t="shared" si="5"/>
        <v>0</v>
      </c>
      <c r="BB48" s="202">
        <f t="shared" si="6"/>
        <v>0</v>
      </c>
      <c r="BC48" s="202">
        <f t="shared" si="7"/>
        <v>0</v>
      </c>
      <c r="BD48" s="202">
        <f t="shared" si="8"/>
        <v>0</v>
      </c>
      <c r="BE48" s="202">
        <f t="shared" si="9"/>
        <v>0</v>
      </c>
      <c r="CA48" s="202">
        <v>12</v>
      </c>
      <c r="CB48" s="202">
        <v>0</v>
      </c>
      <c r="CZ48" s="202">
        <v>4.6820000000000001E-2</v>
      </c>
    </row>
    <row r="49" spans="1:104">
      <c r="A49" s="190">
        <v>34</v>
      </c>
      <c r="B49" s="191" t="s">
        <v>154</v>
      </c>
      <c r="C49" s="192" t="s">
        <v>155</v>
      </c>
      <c r="D49" s="193" t="s">
        <v>133</v>
      </c>
      <c r="E49" s="194">
        <v>0.06</v>
      </c>
      <c r="F49" s="194"/>
      <c r="G49" s="195"/>
      <c r="O49" s="204">
        <v>2</v>
      </c>
      <c r="AA49" s="202">
        <v>3</v>
      </c>
      <c r="AB49" s="202">
        <v>1</v>
      </c>
      <c r="AC49" s="202">
        <v>13331512</v>
      </c>
      <c r="AZ49" s="202">
        <v>1</v>
      </c>
      <c r="BA49" s="202">
        <f t="shared" si="5"/>
        <v>0</v>
      </c>
      <c r="BB49" s="202">
        <f t="shared" si="6"/>
        <v>0</v>
      </c>
      <c r="BC49" s="202">
        <f t="shared" si="7"/>
        <v>0</v>
      </c>
      <c r="BD49" s="202">
        <f t="shared" si="8"/>
        <v>0</v>
      </c>
      <c r="BE49" s="202">
        <f t="shared" si="9"/>
        <v>0</v>
      </c>
      <c r="CA49" s="202">
        <v>3</v>
      </c>
      <c r="CB49" s="202">
        <v>1</v>
      </c>
      <c r="CZ49" s="202">
        <v>1</v>
      </c>
    </row>
    <row r="50" spans="1:104">
      <c r="A50" s="174"/>
      <c r="B50" s="175" t="s">
        <v>77</v>
      </c>
      <c r="C50" s="176" t="str">
        <f>CONCATENATE(B38," ",C38)</f>
        <v>3 Svislé a kompletní konstrukce</v>
      </c>
      <c r="D50" s="177"/>
      <c r="E50" s="178"/>
      <c r="F50" s="179"/>
      <c r="G50" s="180"/>
      <c r="O50" s="204">
        <v>4</v>
      </c>
      <c r="BA50" s="205">
        <f>SUM(BA38:BA49)</f>
        <v>0</v>
      </c>
      <c r="BB50" s="205">
        <f>SUM(BB38:BB49)</f>
        <v>0</v>
      </c>
      <c r="BC50" s="205">
        <f>SUM(BC38:BC49)</f>
        <v>0</v>
      </c>
      <c r="BD50" s="205">
        <f>SUM(BD38:BD49)</f>
        <v>0</v>
      </c>
      <c r="BE50" s="205">
        <f>SUM(BE38:BE49)</f>
        <v>0</v>
      </c>
    </row>
    <row r="51" spans="1:104">
      <c r="A51" s="162" t="s">
        <v>74</v>
      </c>
      <c r="B51" s="163" t="s">
        <v>156</v>
      </c>
      <c r="C51" s="164" t="s">
        <v>157</v>
      </c>
      <c r="D51" s="165"/>
      <c r="E51" s="166"/>
      <c r="F51" s="166"/>
      <c r="G51" s="167"/>
      <c r="H51" s="203"/>
      <c r="I51" s="203"/>
      <c r="O51" s="204">
        <v>1</v>
      </c>
    </row>
    <row r="52" spans="1:104">
      <c r="A52" s="168">
        <v>35</v>
      </c>
      <c r="B52" s="169" t="s">
        <v>158</v>
      </c>
      <c r="C52" s="170" t="s">
        <v>159</v>
      </c>
      <c r="D52" s="171" t="s">
        <v>94</v>
      </c>
      <c r="E52" s="172">
        <v>95.33</v>
      </c>
      <c r="F52" s="172"/>
      <c r="G52" s="173"/>
      <c r="O52" s="204">
        <v>2</v>
      </c>
      <c r="AA52" s="202">
        <v>1</v>
      </c>
      <c r="AB52" s="202">
        <v>1</v>
      </c>
      <c r="AC52" s="202">
        <v>1</v>
      </c>
      <c r="AZ52" s="202">
        <v>1</v>
      </c>
      <c r="BA52" s="202">
        <f t="shared" ref="BA52:BA57" si="10">IF(AZ52=1,G52,0)</f>
        <v>0</v>
      </c>
      <c r="BB52" s="202">
        <f t="shared" ref="BB52:BB57" si="11">IF(AZ52=2,G52,0)</f>
        <v>0</v>
      </c>
      <c r="BC52" s="202">
        <f t="shared" ref="BC52:BC57" si="12">IF(AZ52=3,G52,0)</f>
        <v>0</v>
      </c>
      <c r="BD52" s="202">
        <f t="shared" ref="BD52:BD57" si="13">IF(AZ52=4,G52,0)</f>
        <v>0</v>
      </c>
      <c r="BE52" s="202">
        <f t="shared" ref="BE52:BE57" si="14">IF(AZ52=5,G52,0)</f>
        <v>0</v>
      </c>
      <c r="CA52" s="202">
        <v>1</v>
      </c>
      <c r="CB52" s="202">
        <v>1</v>
      </c>
      <c r="CZ52" s="202">
        <v>0.18906999999999999</v>
      </c>
    </row>
    <row r="53" spans="1:104">
      <c r="A53" s="168">
        <v>36</v>
      </c>
      <c r="B53" s="169" t="s">
        <v>160</v>
      </c>
      <c r="C53" s="170" t="s">
        <v>161</v>
      </c>
      <c r="D53" s="171" t="s">
        <v>94</v>
      </c>
      <c r="E53" s="172">
        <v>23.5</v>
      </c>
      <c r="F53" s="172"/>
      <c r="G53" s="173"/>
      <c r="O53" s="204">
        <v>2</v>
      </c>
      <c r="AA53" s="202">
        <v>1</v>
      </c>
      <c r="AB53" s="202">
        <v>1</v>
      </c>
      <c r="AC53" s="202">
        <v>1</v>
      </c>
      <c r="AZ53" s="202">
        <v>1</v>
      </c>
      <c r="BA53" s="202">
        <f t="shared" si="10"/>
        <v>0</v>
      </c>
      <c r="BB53" s="202">
        <f t="shared" si="11"/>
        <v>0</v>
      </c>
      <c r="BC53" s="202">
        <f t="shared" si="12"/>
        <v>0</v>
      </c>
      <c r="BD53" s="202">
        <f t="shared" si="13"/>
        <v>0</v>
      </c>
      <c r="BE53" s="202">
        <f t="shared" si="14"/>
        <v>0</v>
      </c>
      <c r="CA53" s="202">
        <v>1</v>
      </c>
      <c r="CB53" s="202">
        <v>1</v>
      </c>
      <c r="CZ53" s="202">
        <v>0.46166000000000001</v>
      </c>
    </row>
    <row r="54" spans="1:104">
      <c r="A54" s="168">
        <v>37</v>
      </c>
      <c r="B54" s="169" t="s">
        <v>162</v>
      </c>
      <c r="C54" s="170" t="s">
        <v>163</v>
      </c>
      <c r="D54" s="171" t="s">
        <v>94</v>
      </c>
      <c r="E54" s="172">
        <v>3.36</v>
      </c>
      <c r="F54" s="172"/>
      <c r="G54" s="173"/>
      <c r="O54" s="204">
        <v>2</v>
      </c>
      <c r="AA54" s="202">
        <v>1</v>
      </c>
      <c r="AB54" s="202">
        <v>0</v>
      </c>
      <c r="AC54" s="202">
        <v>0</v>
      </c>
      <c r="AZ54" s="202">
        <v>1</v>
      </c>
      <c r="BA54" s="202">
        <f t="shared" si="10"/>
        <v>0</v>
      </c>
      <c r="BB54" s="202">
        <f t="shared" si="11"/>
        <v>0</v>
      </c>
      <c r="BC54" s="202">
        <f t="shared" si="12"/>
        <v>0</v>
      </c>
      <c r="BD54" s="202">
        <f t="shared" si="13"/>
        <v>0</v>
      </c>
      <c r="BE54" s="202">
        <f t="shared" si="14"/>
        <v>0</v>
      </c>
      <c r="CA54" s="202">
        <v>1</v>
      </c>
      <c r="CB54" s="202">
        <v>0</v>
      </c>
      <c r="CZ54" s="202">
        <v>0.23737</v>
      </c>
    </row>
    <row r="55" spans="1:104">
      <c r="A55" s="168">
        <v>38</v>
      </c>
      <c r="B55" s="169" t="s">
        <v>164</v>
      </c>
      <c r="C55" s="170" t="s">
        <v>165</v>
      </c>
      <c r="D55" s="171" t="s">
        <v>94</v>
      </c>
      <c r="E55" s="172">
        <v>3.36</v>
      </c>
      <c r="F55" s="172"/>
      <c r="G55" s="173"/>
      <c r="O55" s="204">
        <v>2</v>
      </c>
      <c r="AA55" s="202">
        <v>1</v>
      </c>
      <c r="AB55" s="202">
        <v>1</v>
      </c>
      <c r="AC55" s="202">
        <v>1</v>
      </c>
      <c r="AZ55" s="202">
        <v>1</v>
      </c>
      <c r="BA55" s="202">
        <f t="shared" si="10"/>
        <v>0</v>
      </c>
      <c r="BB55" s="202">
        <f t="shared" si="11"/>
        <v>0</v>
      </c>
      <c r="BC55" s="202">
        <f t="shared" si="12"/>
        <v>0</v>
      </c>
      <c r="BD55" s="202">
        <f t="shared" si="13"/>
        <v>0</v>
      </c>
      <c r="BE55" s="202">
        <f t="shared" si="14"/>
        <v>0</v>
      </c>
      <c r="CA55" s="202">
        <v>1</v>
      </c>
      <c r="CB55" s="202">
        <v>1</v>
      </c>
      <c r="CZ55" s="202">
        <v>0.12715000000000001</v>
      </c>
    </row>
    <row r="56" spans="1:104">
      <c r="A56" s="168">
        <v>39</v>
      </c>
      <c r="B56" s="169" t="s">
        <v>166</v>
      </c>
      <c r="C56" s="170" t="s">
        <v>167</v>
      </c>
      <c r="D56" s="171" t="s">
        <v>94</v>
      </c>
      <c r="E56" s="172">
        <v>17.37</v>
      </c>
      <c r="F56" s="172"/>
      <c r="G56" s="173"/>
      <c r="O56" s="204">
        <v>2</v>
      </c>
      <c r="AA56" s="202">
        <v>1</v>
      </c>
      <c r="AB56" s="202">
        <v>1</v>
      </c>
      <c r="AC56" s="202">
        <v>1</v>
      </c>
      <c r="AZ56" s="202">
        <v>1</v>
      </c>
      <c r="BA56" s="202">
        <f t="shared" si="10"/>
        <v>0</v>
      </c>
      <c r="BB56" s="202">
        <f t="shared" si="11"/>
        <v>0</v>
      </c>
      <c r="BC56" s="202">
        <f t="shared" si="12"/>
        <v>0</v>
      </c>
      <c r="BD56" s="202">
        <f t="shared" si="13"/>
        <v>0</v>
      </c>
      <c r="BE56" s="202">
        <f t="shared" si="14"/>
        <v>0</v>
      </c>
      <c r="CA56" s="202">
        <v>1</v>
      </c>
      <c r="CB56" s="202">
        <v>1</v>
      </c>
      <c r="CZ56" s="202">
        <v>0.16</v>
      </c>
    </row>
    <row r="57" spans="1:104">
      <c r="A57" s="168">
        <v>40</v>
      </c>
      <c r="B57" s="169" t="s">
        <v>168</v>
      </c>
      <c r="C57" s="170" t="s">
        <v>169</v>
      </c>
      <c r="D57" s="171" t="s">
        <v>94</v>
      </c>
      <c r="E57" s="172">
        <v>72.7</v>
      </c>
      <c r="F57" s="172"/>
      <c r="G57" s="173"/>
      <c r="O57" s="204">
        <v>2</v>
      </c>
      <c r="AA57" s="202">
        <v>1</v>
      </c>
      <c r="AB57" s="202">
        <v>1</v>
      </c>
      <c r="AC57" s="202">
        <v>1</v>
      </c>
      <c r="AZ57" s="202">
        <v>1</v>
      </c>
      <c r="BA57" s="202">
        <f t="shared" si="10"/>
        <v>0</v>
      </c>
      <c r="BB57" s="202">
        <f t="shared" si="11"/>
        <v>0</v>
      </c>
      <c r="BC57" s="202">
        <f t="shared" si="12"/>
        <v>0</v>
      </c>
      <c r="BD57" s="202">
        <f t="shared" si="13"/>
        <v>0</v>
      </c>
      <c r="BE57" s="202">
        <f t="shared" si="14"/>
        <v>0</v>
      </c>
      <c r="CA57" s="202">
        <v>1</v>
      </c>
      <c r="CB57" s="202">
        <v>1</v>
      </c>
      <c r="CZ57" s="202">
        <v>0.24</v>
      </c>
    </row>
    <row r="58" spans="1:104">
      <c r="A58" s="174"/>
      <c r="B58" s="175" t="s">
        <v>77</v>
      </c>
      <c r="C58" s="176" t="str">
        <f>CONCATENATE(B51," ",C51)</f>
        <v>5 Komunikace</v>
      </c>
      <c r="D58" s="177"/>
      <c r="E58" s="178"/>
      <c r="F58" s="179"/>
      <c r="G58" s="180"/>
      <c r="O58" s="204">
        <v>4</v>
      </c>
      <c r="BA58" s="205">
        <f>SUM(BA51:BA57)</f>
        <v>0</v>
      </c>
      <c r="BB58" s="205">
        <f>SUM(BB51:BB57)</f>
        <v>0</v>
      </c>
      <c r="BC58" s="205">
        <f>SUM(BC51:BC57)</f>
        <v>0</v>
      </c>
      <c r="BD58" s="205">
        <f>SUM(BD51:BD57)</f>
        <v>0</v>
      </c>
      <c r="BE58" s="205">
        <f>SUM(BE51:BE57)</f>
        <v>0</v>
      </c>
    </row>
    <row r="59" spans="1:104">
      <c r="A59" s="162" t="s">
        <v>74</v>
      </c>
      <c r="B59" s="163" t="s">
        <v>170</v>
      </c>
      <c r="C59" s="164" t="s">
        <v>171</v>
      </c>
      <c r="D59" s="165"/>
      <c r="E59" s="166"/>
      <c r="F59" s="166"/>
      <c r="G59" s="167"/>
      <c r="H59" s="203"/>
      <c r="I59" s="203"/>
      <c r="O59" s="204">
        <v>1</v>
      </c>
    </row>
    <row r="60" spans="1:104">
      <c r="A60" s="168">
        <v>41</v>
      </c>
      <c r="B60" s="169" t="s">
        <v>172</v>
      </c>
      <c r="C60" s="170" t="s">
        <v>173</v>
      </c>
      <c r="D60" s="171" t="s">
        <v>94</v>
      </c>
      <c r="E60" s="172">
        <v>29.4925</v>
      </c>
      <c r="F60" s="172"/>
      <c r="G60" s="173"/>
      <c r="O60" s="204">
        <v>2</v>
      </c>
      <c r="AA60" s="202">
        <v>1</v>
      </c>
      <c r="AB60" s="202">
        <v>1</v>
      </c>
      <c r="AC60" s="202">
        <v>1</v>
      </c>
      <c r="AZ60" s="202">
        <v>1</v>
      </c>
      <c r="BA60" s="202">
        <f t="shared" ref="BA60:BA67" si="15">IF(AZ60=1,G60,0)</f>
        <v>0</v>
      </c>
      <c r="BB60" s="202">
        <f t="shared" ref="BB60:BB67" si="16">IF(AZ60=2,G60,0)</f>
        <v>0</v>
      </c>
      <c r="BC60" s="202">
        <f t="shared" ref="BC60:BC67" si="17">IF(AZ60=3,G60,0)</f>
        <v>0</v>
      </c>
      <c r="BD60" s="202">
        <f t="shared" ref="BD60:BD67" si="18">IF(AZ60=4,G60,0)</f>
        <v>0</v>
      </c>
      <c r="BE60" s="202">
        <f t="shared" ref="BE60:BE67" si="19">IF(AZ60=5,G60,0)</f>
        <v>0</v>
      </c>
      <c r="CA60" s="202">
        <v>1</v>
      </c>
      <c r="CB60" s="202">
        <v>1</v>
      </c>
      <c r="CZ60" s="202">
        <v>8.0000000000000007E-5</v>
      </c>
    </row>
    <row r="61" spans="1:104">
      <c r="A61" s="168">
        <v>42</v>
      </c>
      <c r="B61" s="169" t="s">
        <v>174</v>
      </c>
      <c r="C61" s="170" t="s">
        <v>175</v>
      </c>
      <c r="D61" s="171" t="s">
        <v>153</v>
      </c>
      <c r="E61" s="172">
        <v>2</v>
      </c>
      <c r="F61" s="172"/>
      <c r="G61" s="173"/>
      <c r="O61" s="204">
        <v>2</v>
      </c>
      <c r="AA61" s="202">
        <v>1</v>
      </c>
      <c r="AB61" s="202">
        <v>1</v>
      </c>
      <c r="AC61" s="202">
        <v>1</v>
      </c>
      <c r="AZ61" s="202">
        <v>1</v>
      </c>
      <c r="BA61" s="202">
        <f t="shared" si="15"/>
        <v>0</v>
      </c>
      <c r="BB61" s="202">
        <f t="shared" si="16"/>
        <v>0</v>
      </c>
      <c r="BC61" s="202">
        <f t="shared" si="17"/>
        <v>0</v>
      </c>
      <c r="BD61" s="202">
        <f t="shared" si="18"/>
        <v>0</v>
      </c>
      <c r="BE61" s="202">
        <f t="shared" si="19"/>
        <v>0</v>
      </c>
      <c r="CA61" s="202">
        <v>1</v>
      </c>
      <c r="CB61" s="202">
        <v>1</v>
      </c>
      <c r="CZ61" s="202">
        <v>1.374E-2</v>
      </c>
    </row>
    <row r="62" spans="1:104">
      <c r="A62" s="168">
        <v>43</v>
      </c>
      <c r="B62" s="169" t="s">
        <v>176</v>
      </c>
      <c r="C62" s="170" t="s">
        <v>177</v>
      </c>
      <c r="D62" s="171" t="s">
        <v>148</v>
      </c>
      <c r="E62" s="172">
        <v>36</v>
      </c>
      <c r="F62" s="172"/>
      <c r="G62" s="173"/>
      <c r="O62" s="204">
        <v>2</v>
      </c>
      <c r="AA62" s="202">
        <v>1</v>
      </c>
      <c r="AB62" s="202">
        <v>1</v>
      </c>
      <c r="AC62" s="202">
        <v>1</v>
      </c>
      <c r="AZ62" s="202">
        <v>1</v>
      </c>
      <c r="BA62" s="202">
        <f t="shared" si="15"/>
        <v>0</v>
      </c>
      <c r="BB62" s="202">
        <f t="shared" si="16"/>
        <v>0</v>
      </c>
      <c r="BC62" s="202">
        <f t="shared" si="17"/>
        <v>0</v>
      </c>
      <c r="BD62" s="202">
        <f t="shared" si="18"/>
        <v>0</v>
      </c>
      <c r="BE62" s="202">
        <f t="shared" si="19"/>
        <v>0</v>
      </c>
      <c r="CA62" s="202">
        <v>1</v>
      </c>
      <c r="CB62" s="202">
        <v>1</v>
      </c>
      <c r="CZ62" s="202">
        <v>4.3099999999999996E-3</v>
      </c>
    </row>
    <row r="63" spans="1:104">
      <c r="A63" s="168">
        <v>44</v>
      </c>
      <c r="B63" s="169" t="s">
        <v>178</v>
      </c>
      <c r="C63" s="170" t="s">
        <v>179</v>
      </c>
      <c r="D63" s="171" t="s">
        <v>94</v>
      </c>
      <c r="E63" s="172">
        <v>295.14600000000002</v>
      </c>
      <c r="F63" s="172"/>
      <c r="G63" s="173"/>
      <c r="O63" s="204">
        <v>2</v>
      </c>
      <c r="AA63" s="202">
        <v>1</v>
      </c>
      <c r="AB63" s="202">
        <v>1</v>
      </c>
      <c r="AC63" s="202">
        <v>1</v>
      </c>
      <c r="AZ63" s="202">
        <v>1</v>
      </c>
      <c r="BA63" s="202">
        <f t="shared" si="15"/>
        <v>0</v>
      </c>
      <c r="BB63" s="202">
        <f t="shared" si="16"/>
        <v>0</v>
      </c>
      <c r="BC63" s="202">
        <f t="shared" si="17"/>
        <v>0</v>
      </c>
      <c r="BD63" s="202">
        <f t="shared" si="18"/>
        <v>0</v>
      </c>
      <c r="BE63" s="202">
        <f t="shared" si="19"/>
        <v>0</v>
      </c>
      <c r="CA63" s="202">
        <v>1</v>
      </c>
      <c r="CB63" s="202">
        <v>1</v>
      </c>
      <c r="CZ63" s="202">
        <v>3.64E-3</v>
      </c>
    </row>
    <row r="64" spans="1:104">
      <c r="A64" s="190">
        <v>45</v>
      </c>
      <c r="B64" s="191"/>
      <c r="C64" s="192" t="s">
        <v>524</v>
      </c>
      <c r="D64" s="193" t="s">
        <v>527</v>
      </c>
      <c r="E64" s="194" t="s">
        <v>527</v>
      </c>
      <c r="F64" s="194"/>
      <c r="G64" s="195"/>
      <c r="O64" s="204">
        <v>2</v>
      </c>
      <c r="AA64" s="202">
        <v>1</v>
      </c>
      <c r="AB64" s="202">
        <v>1</v>
      </c>
      <c r="AC64" s="202">
        <v>1</v>
      </c>
      <c r="AZ64" s="202">
        <v>1</v>
      </c>
      <c r="BA64" s="202">
        <f t="shared" si="15"/>
        <v>0</v>
      </c>
      <c r="BB64" s="202">
        <f t="shared" si="16"/>
        <v>0</v>
      </c>
      <c r="BC64" s="202">
        <f t="shared" si="17"/>
        <v>0</v>
      </c>
      <c r="BD64" s="202">
        <f t="shared" si="18"/>
        <v>0</v>
      </c>
      <c r="BE64" s="202">
        <f t="shared" si="19"/>
        <v>0</v>
      </c>
      <c r="CA64" s="202">
        <v>1</v>
      </c>
      <c r="CB64" s="202">
        <v>1</v>
      </c>
      <c r="CZ64" s="202">
        <v>4.2500000000000003E-3</v>
      </c>
    </row>
    <row r="65" spans="1:104">
      <c r="A65" s="168">
        <v>46</v>
      </c>
      <c r="B65" s="169" t="s">
        <v>180</v>
      </c>
      <c r="C65" s="170" t="s">
        <v>181</v>
      </c>
      <c r="D65" s="171" t="s">
        <v>94</v>
      </c>
      <c r="E65" s="172">
        <v>48.72</v>
      </c>
      <c r="F65" s="172"/>
      <c r="G65" s="173"/>
      <c r="O65" s="204">
        <v>2</v>
      </c>
      <c r="AA65" s="202">
        <v>1</v>
      </c>
      <c r="AB65" s="202">
        <v>1</v>
      </c>
      <c r="AC65" s="202">
        <v>1</v>
      </c>
      <c r="AZ65" s="202">
        <v>1</v>
      </c>
      <c r="BA65" s="202">
        <f t="shared" si="15"/>
        <v>0</v>
      </c>
      <c r="BB65" s="202">
        <f t="shared" si="16"/>
        <v>0</v>
      </c>
      <c r="BC65" s="202">
        <f t="shared" si="17"/>
        <v>0</v>
      </c>
      <c r="BD65" s="202">
        <f t="shared" si="18"/>
        <v>0</v>
      </c>
      <c r="BE65" s="202">
        <f t="shared" si="19"/>
        <v>0</v>
      </c>
      <c r="CA65" s="202">
        <v>1</v>
      </c>
      <c r="CB65" s="202">
        <v>1</v>
      </c>
      <c r="CZ65" s="202">
        <v>2.0750000000000001E-2</v>
      </c>
    </row>
    <row r="66" spans="1:104" ht="22.5">
      <c r="A66" s="168">
        <v>47</v>
      </c>
      <c r="B66" s="169" t="s">
        <v>182</v>
      </c>
      <c r="C66" s="170" t="s">
        <v>183</v>
      </c>
      <c r="D66" s="171" t="s">
        <v>94</v>
      </c>
      <c r="E66" s="172">
        <v>20.8</v>
      </c>
      <c r="F66" s="172"/>
      <c r="G66" s="173"/>
      <c r="O66" s="204">
        <v>2</v>
      </c>
      <c r="AA66" s="202">
        <v>1</v>
      </c>
      <c r="AB66" s="202">
        <v>1</v>
      </c>
      <c r="AC66" s="202">
        <v>1</v>
      </c>
      <c r="AZ66" s="202">
        <v>1</v>
      </c>
      <c r="BA66" s="202">
        <f t="shared" si="15"/>
        <v>0</v>
      </c>
      <c r="BB66" s="202">
        <f t="shared" si="16"/>
        <v>0</v>
      </c>
      <c r="BC66" s="202">
        <f t="shared" si="17"/>
        <v>0</v>
      </c>
      <c r="BD66" s="202">
        <f t="shared" si="18"/>
        <v>0</v>
      </c>
      <c r="BE66" s="202">
        <f t="shared" si="19"/>
        <v>0</v>
      </c>
      <c r="CA66" s="202">
        <v>1</v>
      </c>
      <c r="CB66" s="202">
        <v>1</v>
      </c>
      <c r="CZ66" s="202">
        <v>2.23E-2</v>
      </c>
    </row>
    <row r="67" spans="1:104" ht="22.5">
      <c r="A67" s="168">
        <v>48</v>
      </c>
      <c r="B67" s="169" t="s">
        <v>184</v>
      </c>
      <c r="C67" s="170" t="s">
        <v>185</v>
      </c>
      <c r="D67" s="171" t="s">
        <v>148</v>
      </c>
      <c r="E67" s="172">
        <v>10.199999999999999</v>
      </c>
      <c r="F67" s="172"/>
      <c r="G67" s="173"/>
      <c r="O67" s="204">
        <v>2</v>
      </c>
      <c r="AA67" s="202">
        <v>1</v>
      </c>
      <c r="AB67" s="202">
        <v>1</v>
      </c>
      <c r="AC67" s="202">
        <v>1</v>
      </c>
      <c r="AZ67" s="202">
        <v>1</v>
      </c>
      <c r="BA67" s="202">
        <f t="shared" si="15"/>
        <v>0</v>
      </c>
      <c r="BB67" s="202">
        <f t="shared" si="16"/>
        <v>0</v>
      </c>
      <c r="BC67" s="202">
        <f t="shared" si="17"/>
        <v>0</v>
      </c>
      <c r="BD67" s="202">
        <f t="shared" si="18"/>
        <v>0</v>
      </c>
      <c r="BE67" s="202">
        <f t="shared" si="19"/>
        <v>0</v>
      </c>
      <c r="CA67" s="202">
        <v>1</v>
      </c>
      <c r="CB67" s="202">
        <v>1</v>
      </c>
      <c r="CZ67" s="202">
        <v>0</v>
      </c>
    </row>
    <row r="68" spans="1:104">
      <c r="A68" s="174"/>
      <c r="B68" s="175" t="s">
        <v>77</v>
      </c>
      <c r="C68" s="176" t="str">
        <f>CONCATENATE(B59," ",C59)</f>
        <v>61 Upravy povrchů vnitřní</v>
      </c>
      <c r="D68" s="177"/>
      <c r="E68" s="178"/>
      <c r="F68" s="179"/>
      <c r="G68" s="180"/>
      <c r="O68" s="204">
        <v>4</v>
      </c>
      <c r="BA68" s="205">
        <f>SUM(BA59:BA67)</f>
        <v>0</v>
      </c>
      <c r="BB68" s="205">
        <f>SUM(BB59:BB67)</f>
        <v>0</v>
      </c>
      <c r="BC68" s="205">
        <f>SUM(BC59:BC67)</f>
        <v>0</v>
      </c>
      <c r="BD68" s="205">
        <f>SUM(BD59:BD67)</f>
        <v>0</v>
      </c>
      <c r="BE68" s="205">
        <f>SUM(BE59:BE67)</f>
        <v>0</v>
      </c>
    </row>
    <row r="69" spans="1:104">
      <c r="A69" s="162" t="s">
        <v>74</v>
      </c>
      <c r="B69" s="163" t="s">
        <v>186</v>
      </c>
      <c r="C69" s="164" t="s">
        <v>187</v>
      </c>
      <c r="D69" s="165"/>
      <c r="E69" s="166"/>
      <c r="F69" s="166"/>
      <c r="G69" s="167"/>
      <c r="H69" s="203"/>
      <c r="I69" s="203"/>
      <c r="O69" s="204">
        <v>1</v>
      </c>
    </row>
    <row r="70" spans="1:104">
      <c r="A70" s="168">
        <v>49</v>
      </c>
      <c r="B70" s="169" t="s">
        <v>188</v>
      </c>
      <c r="C70" s="170" t="s">
        <v>189</v>
      </c>
      <c r="D70" s="171" t="s">
        <v>94</v>
      </c>
      <c r="E70" s="172">
        <v>569.41409999999996</v>
      </c>
      <c r="F70" s="172"/>
      <c r="G70" s="173"/>
      <c r="O70" s="204">
        <v>2</v>
      </c>
      <c r="AA70" s="202">
        <v>1</v>
      </c>
      <c r="AB70" s="202">
        <v>1</v>
      </c>
      <c r="AC70" s="202">
        <v>1</v>
      </c>
      <c r="AZ70" s="202">
        <v>1</v>
      </c>
      <c r="BA70" s="202">
        <f t="shared" ref="BA70:BA85" si="20">IF(AZ70=1,G70,0)</f>
        <v>0</v>
      </c>
      <c r="BB70" s="202">
        <f t="shared" ref="BB70:BB85" si="21">IF(AZ70=2,G70,0)</f>
        <v>0</v>
      </c>
      <c r="BC70" s="202">
        <f t="shared" ref="BC70:BC85" si="22">IF(AZ70=3,G70,0)</f>
        <v>0</v>
      </c>
      <c r="BD70" s="202">
        <f t="shared" ref="BD70:BD85" si="23">IF(AZ70=4,G70,0)</f>
        <v>0</v>
      </c>
      <c r="BE70" s="202">
        <f t="shared" ref="BE70:BE85" si="24">IF(AZ70=5,G70,0)</f>
        <v>0</v>
      </c>
      <c r="CA70" s="202">
        <v>1</v>
      </c>
      <c r="CB70" s="202">
        <v>1</v>
      </c>
      <c r="CZ70" s="202">
        <v>1E-3</v>
      </c>
    </row>
    <row r="71" spans="1:104" ht="22.5">
      <c r="A71" s="168">
        <v>50</v>
      </c>
      <c r="B71" s="169" t="s">
        <v>190</v>
      </c>
      <c r="C71" s="170" t="s">
        <v>191</v>
      </c>
      <c r="D71" s="171" t="s">
        <v>94</v>
      </c>
      <c r="E71" s="172">
        <v>84.232500000000002</v>
      </c>
      <c r="F71" s="172"/>
      <c r="G71" s="173"/>
      <c r="O71" s="204">
        <v>2</v>
      </c>
      <c r="AA71" s="202">
        <v>1</v>
      </c>
      <c r="AB71" s="202">
        <v>1</v>
      </c>
      <c r="AC71" s="202">
        <v>1</v>
      </c>
      <c r="AZ71" s="202">
        <v>1</v>
      </c>
      <c r="BA71" s="202">
        <f t="shared" si="20"/>
        <v>0</v>
      </c>
      <c r="BB71" s="202">
        <f t="shared" si="21"/>
        <v>0</v>
      </c>
      <c r="BC71" s="202">
        <f t="shared" si="22"/>
        <v>0</v>
      </c>
      <c r="BD71" s="202">
        <f t="shared" si="23"/>
        <v>0</v>
      </c>
      <c r="BE71" s="202">
        <f t="shared" si="24"/>
        <v>0</v>
      </c>
      <c r="CA71" s="202">
        <v>1</v>
      </c>
      <c r="CB71" s="202">
        <v>1</v>
      </c>
      <c r="CZ71" s="202">
        <v>2.63E-3</v>
      </c>
    </row>
    <row r="72" spans="1:104" ht="22.5">
      <c r="A72" s="168">
        <v>51</v>
      </c>
      <c r="B72" s="169" t="s">
        <v>192</v>
      </c>
      <c r="C72" s="170" t="s">
        <v>193</v>
      </c>
      <c r="D72" s="171" t="s">
        <v>94</v>
      </c>
      <c r="E72" s="172">
        <v>167.17160000000001</v>
      </c>
      <c r="F72" s="172"/>
      <c r="G72" s="173"/>
      <c r="O72" s="204">
        <v>2</v>
      </c>
      <c r="AA72" s="202">
        <v>1</v>
      </c>
      <c r="AB72" s="202">
        <v>1</v>
      </c>
      <c r="AC72" s="202">
        <v>1</v>
      </c>
      <c r="AZ72" s="202">
        <v>1</v>
      </c>
      <c r="BA72" s="202">
        <f t="shared" si="20"/>
        <v>0</v>
      </c>
      <c r="BB72" s="202">
        <f t="shared" si="21"/>
        <v>0</v>
      </c>
      <c r="BC72" s="202">
        <f t="shared" si="22"/>
        <v>0</v>
      </c>
      <c r="BD72" s="202">
        <f t="shared" si="23"/>
        <v>0</v>
      </c>
      <c r="BE72" s="202">
        <f t="shared" si="24"/>
        <v>0</v>
      </c>
      <c r="CA72" s="202">
        <v>1</v>
      </c>
      <c r="CB72" s="202">
        <v>1</v>
      </c>
      <c r="CZ72" s="202">
        <v>3.15E-3</v>
      </c>
    </row>
    <row r="73" spans="1:104">
      <c r="A73" s="168">
        <v>52</v>
      </c>
      <c r="B73" s="169" t="s">
        <v>194</v>
      </c>
      <c r="C73" s="170" t="s">
        <v>195</v>
      </c>
      <c r="D73" s="171" t="s">
        <v>94</v>
      </c>
      <c r="E73" s="172">
        <v>29.4925</v>
      </c>
      <c r="F73" s="172"/>
      <c r="G73" s="173"/>
      <c r="O73" s="204">
        <v>2</v>
      </c>
      <c r="AA73" s="202">
        <v>1</v>
      </c>
      <c r="AB73" s="202">
        <v>1</v>
      </c>
      <c r="AC73" s="202">
        <v>1</v>
      </c>
      <c r="AZ73" s="202">
        <v>1</v>
      </c>
      <c r="BA73" s="202">
        <f t="shared" si="20"/>
        <v>0</v>
      </c>
      <c r="BB73" s="202">
        <f t="shared" si="21"/>
        <v>0</v>
      </c>
      <c r="BC73" s="202">
        <f t="shared" si="22"/>
        <v>0</v>
      </c>
      <c r="BD73" s="202">
        <f t="shared" si="23"/>
        <v>0</v>
      </c>
      <c r="BE73" s="202">
        <f t="shared" si="24"/>
        <v>0</v>
      </c>
      <c r="CA73" s="202">
        <v>1</v>
      </c>
      <c r="CB73" s="202">
        <v>1</v>
      </c>
      <c r="CZ73" s="202">
        <v>1E-4</v>
      </c>
    </row>
    <row r="74" spans="1:104">
      <c r="A74" s="168">
        <v>53</v>
      </c>
      <c r="B74" s="169" t="s">
        <v>196</v>
      </c>
      <c r="C74" s="170" t="s">
        <v>197</v>
      </c>
      <c r="D74" s="171" t="s">
        <v>148</v>
      </c>
      <c r="E74" s="172">
        <v>59.2</v>
      </c>
      <c r="F74" s="172"/>
      <c r="G74" s="173"/>
      <c r="O74" s="204">
        <v>2</v>
      </c>
      <c r="AA74" s="202">
        <v>1</v>
      </c>
      <c r="AB74" s="202">
        <v>1</v>
      </c>
      <c r="AC74" s="202">
        <v>1</v>
      </c>
      <c r="AZ74" s="202">
        <v>1</v>
      </c>
      <c r="BA74" s="202">
        <f t="shared" si="20"/>
        <v>0</v>
      </c>
      <c r="BB74" s="202">
        <f t="shared" si="21"/>
        <v>0</v>
      </c>
      <c r="BC74" s="202">
        <f t="shared" si="22"/>
        <v>0</v>
      </c>
      <c r="BD74" s="202">
        <f t="shared" si="23"/>
        <v>0</v>
      </c>
      <c r="BE74" s="202">
        <f t="shared" si="24"/>
        <v>0</v>
      </c>
      <c r="CA74" s="202">
        <v>1</v>
      </c>
      <c r="CB74" s="202">
        <v>1</v>
      </c>
      <c r="CZ74" s="202">
        <v>6.4000000000000005E-4</v>
      </c>
    </row>
    <row r="75" spans="1:104" ht="22.5">
      <c r="A75" s="168">
        <v>54</v>
      </c>
      <c r="B75" s="169" t="s">
        <v>198</v>
      </c>
      <c r="C75" s="170" t="s">
        <v>199</v>
      </c>
      <c r="D75" s="171" t="s">
        <v>94</v>
      </c>
      <c r="E75" s="172">
        <v>232.9391</v>
      </c>
      <c r="F75" s="172"/>
      <c r="G75" s="173"/>
      <c r="O75" s="204">
        <v>2</v>
      </c>
      <c r="AA75" s="202">
        <v>1</v>
      </c>
      <c r="AB75" s="202">
        <v>1</v>
      </c>
      <c r="AC75" s="202">
        <v>1</v>
      </c>
      <c r="AZ75" s="202">
        <v>1</v>
      </c>
      <c r="BA75" s="202">
        <f t="shared" si="20"/>
        <v>0</v>
      </c>
      <c r="BB75" s="202">
        <f t="shared" si="21"/>
        <v>0</v>
      </c>
      <c r="BC75" s="202">
        <f t="shared" si="22"/>
        <v>0</v>
      </c>
      <c r="BD75" s="202">
        <f t="shared" si="23"/>
        <v>0</v>
      </c>
      <c r="BE75" s="202">
        <f t="shared" si="24"/>
        <v>0</v>
      </c>
      <c r="CA75" s="202">
        <v>1</v>
      </c>
      <c r="CB75" s="202">
        <v>1</v>
      </c>
      <c r="CZ75" s="202">
        <v>9.3200000000000002E-3</v>
      </c>
    </row>
    <row r="76" spans="1:104" ht="22.5">
      <c r="A76" s="168">
        <v>55</v>
      </c>
      <c r="B76" s="169" t="s">
        <v>200</v>
      </c>
      <c r="C76" s="170" t="s">
        <v>201</v>
      </c>
      <c r="D76" s="171" t="s">
        <v>94</v>
      </c>
      <c r="E76" s="172">
        <v>18.465</v>
      </c>
      <c r="F76" s="172"/>
      <c r="G76" s="173"/>
      <c r="O76" s="204">
        <v>2</v>
      </c>
      <c r="AA76" s="202">
        <v>1</v>
      </c>
      <c r="AB76" s="202">
        <v>1</v>
      </c>
      <c r="AC76" s="202">
        <v>1</v>
      </c>
      <c r="AZ76" s="202">
        <v>1</v>
      </c>
      <c r="BA76" s="202">
        <f t="shared" si="20"/>
        <v>0</v>
      </c>
      <c r="BB76" s="202">
        <f t="shared" si="21"/>
        <v>0</v>
      </c>
      <c r="BC76" s="202">
        <f t="shared" si="22"/>
        <v>0</v>
      </c>
      <c r="BD76" s="202">
        <f t="shared" si="23"/>
        <v>0</v>
      </c>
      <c r="BE76" s="202">
        <f t="shared" si="24"/>
        <v>0</v>
      </c>
      <c r="CA76" s="202">
        <v>1</v>
      </c>
      <c r="CB76" s="202">
        <v>1</v>
      </c>
      <c r="CZ76" s="202">
        <v>9.58E-3</v>
      </c>
    </row>
    <row r="77" spans="1:104">
      <c r="A77" s="168">
        <v>56</v>
      </c>
      <c r="B77" s="169" t="s">
        <v>202</v>
      </c>
      <c r="C77" s="170" t="s">
        <v>203</v>
      </c>
      <c r="D77" s="171" t="s">
        <v>94</v>
      </c>
      <c r="E77" s="172">
        <v>17.7</v>
      </c>
      <c r="F77" s="172"/>
      <c r="G77" s="173"/>
      <c r="O77" s="204">
        <v>2</v>
      </c>
      <c r="AA77" s="202">
        <v>1</v>
      </c>
      <c r="AB77" s="202">
        <v>1</v>
      </c>
      <c r="AC77" s="202">
        <v>1</v>
      </c>
      <c r="AZ77" s="202">
        <v>1</v>
      </c>
      <c r="BA77" s="202">
        <f t="shared" si="20"/>
        <v>0</v>
      </c>
      <c r="BB77" s="202">
        <f t="shared" si="21"/>
        <v>0</v>
      </c>
      <c r="BC77" s="202">
        <f t="shared" si="22"/>
        <v>0</v>
      </c>
      <c r="BD77" s="202">
        <f t="shared" si="23"/>
        <v>0</v>
      </c>
      <c r="BE77" s="202">
        <f t="shared" si="24"/>
        <v>0</v>
      </c>
      <c r="CA77" s="202">
        <v>1</v>
      </c>
      <c r="CB77" s="202">
        <v>1</v>
      </c>
      <c r="CZ77" s="202">
        <v>8.0700000000000008E-3</v>
      </c>
    </row>
    <row r="78" spans="1:104">
      <c r="A78" s="168">
        <v>57</v>
      </c>
      <c r="B78" s="169" t="s">
        <v>204</v>
      </c>
      <c r="C78" s="170" t="s">
        <v>205</v>
      </c>
      <c r="D78" s="171" t="s">
        <v>94</v>
      </c>
      <c r="E78" s="172">
        <v>291.45999999999998</v>
      </c>
      <c r="F78" s="172"/>
      <c r="G78" s="173"/>
      <c r="O78" s="204">
        <v>2</v>
      </c>
      <c r="AA78" s="202">
        <v>1</v>
      </c>
      <c r="AB78" s="202">
        <v>1</v>
      </c>
      <c r="AC78" s="202">
        <v>1</v>
      </c>
      <c r="AZ78" s="202">
        <v>1</v>
      </c>
      <c r="BA78" s="202">
        <f t="shared" si="20"/>
        <v>0</v>
      </c>
      <c r="BB78" s="202">
        <f t="shared" si="21"/>
        <v>0</v>
      </c>
      <c r="BC78" s="202">
        <f t="shared" si="22"/>
        <v>0</v>
      </c>
      <c r="BD78" s="202">
        <f t="shared" si="23"/>
        <v>0</v>
      </c>
      <c r="BE78" s="202">
        <f t="shared" si="24"/>
        <v>0</v>
      </c>
      <c r="CA78" s="202">
        <v>1</v>
      </c>
      <c r="CB78" s="202">
        <v>1</v>
      </c>
      <c r="CZ78" s="202">
        <v>1.1310000000000001E-2</v>
      </c>
    </row>
    <row r="79" spans="1:104">
      <c r="A79" s="168">
        <v>58</v>
      </c>
      <c r="B79" s="169" t="s">
        <v>206</v>
      </c>
      <c r="C79" s="170" t="s">
        <v>207</v>
      </c>
      <c r="D79" s="171" t="s">
        <v>94</v>
      </c>
      <c r="E79" s="172">
        <v>300.04000000000002</v>
      </c>
      <c r="F79" s="172"/>
      <c r="G79" s="173"/>
      <c r="O79" s="204">
        <v>2</v>
      </c>
      <c r="AA79" s="202">
        <v>1</v>
      </c>
      <c r="AB79" s="202">
        <v>1</v>
      </c>
      <c r="AC79" s="202">
        <v>1</v>
      </c>
      <c r="AZ79" s="202">
        <v>1</v>
      </c>
      <c r="BA79" s="202">
        <f t="shared" si="20"/>
        <v>0</v>
      </c>
      <c r="BB79" s="202">
        <f t="shared" si="21"/>
        <v>0</v>
      </c>
      <c r="BC79" s="202">
        <f t="shared" si="22"/>
        <v>0</v>
      </c>
      <c r="BD79" s="202">
        <f t="shared" si="23"/>
        <v>0</v>
      </c>
      <c r="BE79" s="202">
        <f t="shared" si="24"/>
        <v>0</v>
      </c>
      <c r="CA79" s="202">
        <v>1</v>
      </c>
      <c r="CB79" s="202">
        <v>1</v>
      </c>
      <c r="CZ79" s="202">
        <v>5.2580000000000002E-2</v>
      </c>
    </row>
    <row r="80" spans="1:104">
      <c r="A80" s="168">
        <v>59</v>
      </c>
      <c r="B80" s="169" t="s">
        <v>208</v>
      </c>
      <c r="C80" s="170" t="s">
        <v>209</v>
      </c>
      <c r="D80" s="171" t="s">
        <v>94</v>
      </c>
      <c r="E80" s="172">
        <v>260.25409999999999</v>
      </c>
      <c r="F80" s="172"/>
      <c r="G80" s="173"/>
      <c r="O80" s="204">
        <v>2</v>
      </c>
      <c r="AA80" s="202">
        <v>1</v>
      </c>
      <c r="AB80" s="202">
        <v>1</v>
      </c>
      <c r="AC80" s="202">
        <v>1</v>
      </c>
      <c r="AZ80" s="202">
        <v>1</v>
      </c>
      <c r="BA80" s="202">
        <f t="shared" si="20"/>
        <v>0</v>
      </c>
      <c r="BB80" s="202">
        <f t="shared" si="21"/>
        <v>0</v>
      </c>
      <c r="BC80" s="202">
        <f t="shared" si="22"/>
        <v>0</v>
      </c>
      <c r="BD80" s="202">
        <f t="shared" si="23"/>
        <v>0</v>
      </c>
      <c r="BE80" s="202">
        <f t="shared" si="24"/>
        <v>0</v>
      </c>
      <c r="CA80" s="202">
        <v>1</v>
      </c>
      <c r="CB80" s="202">
        <v>1</v>
      </c>
      <c r="CZ80" s="202">
        <v>2.6599999999999999E-2</v>
      </c>
    </row>
    <row r="81" spans="1:104">
      <c r="A81" s="190">
        <v>60</v>
      </c>
      <c r="B81" s="191"/>
      <c r="C81" s="192" t="s">
        <v>524</v>
      </c>
      <c r="D81" s="193" t="s">
        <v>527</v>
      </c>
      <c r="E81" s="194" t="s">
        <v>527</v>
      </c>
      <c r="F81" s="194"/>
      <c r="G81" s="195"/>
      <c r="O81" s="204">
        <v>2</v>
      </c>
      <c r="AA81" s="202">
        <v>1</v>
      </c>
      <c r="AB81" s="202">
        <v>1</v>
      </c>
      <c r="AC81" s="202">
        <v>1</v>
      </c>
      <c r="AZ81" s="202">
        <v>1</v>
      </c>
      <c r="BA81" s="202">
        <f t="shared" si="20"/>
        <v>0</v>
      </c>
      <c r="BB81" s="202">
        <f t="shared" si="21"/>
        <v>0</v>
      </c>
      <c r="BC81" s="202">
        <f t="shared" si="22"/>
        <v>0</v>
      </c>
      <c r="BD81" s="202">
        <f t="shared" si="23"/>
        <v>0</v>
      </c>
      <c r="BE81" s="202">
        <f t="shared" si="24"/>
        <v>0</v>
      </c>
      <c r="CA81" s="202">
        <v>1</v>
      </c>
      <c r="CB81" s="202">
        <v>1</v>
      </c>
      <c r="CZ81" s="202">
        <v>2.5799999999999998E-3</v>
      </c>
    </row>
    <row r="82" spans="1:104">
      <c r="A82" s="190">
        <v>61</v>
      </c>
      <c r="B82" s="191"/>
      <c r="C82" s="192" t="s">
        <v>524</v>
      </c>
      <c r="D82" s="193" t="s">
        <v>527</v>
      </c>
      <c r="E82" s="194" t="s">
        <v>527</v>
      </c>
      <c r="F82" s="194"/>
      <c r="G82" s="195"/>
      <c r="O82" s="204">
        <v>2</v>
      </c>
      <c r="AA82" s="202">
        <v>1</v>
      </c>
      <c r="AB82" s="202">
        <v>1</v>
      </c>
      <c r="AC82" s="202">
        <v>1</v>
      </c>
      <c r="AZ82" s="202">
        <v>1</v>
      </c>
      <c r="BA82" s="202">
        <f t="shared" si="20"/>
        <v>0</v>
      </c>
      <c r="BB82" s="202">
        <f t="shared" si="21"/>
        <v>0</v>
      </c>
      <c r="BC82" s="202">
        <f t="shared" si="22"/>
        <v>0</v>
      </c>
      <c r="BD82" s="202">
        <f t="shared" si="23"/>
        <v>0</v>
      </c>
      <c r="BE82" s="202">
        <f t="shared" si="24"/>
        <v>0</v>
      </c>
      <c r="CA82" s="202">
        <v>1</v>
      </c>
      <c r="CB82" s="202">
        <v>1</v>
      </c>
      <c r="CZ82" s="202">
        <v>5.5000000000000003E-4</v>
      </c>
    </row>
    <row r="83" spans="1:104">
      <c r="A83" s="168">
        <v>62</v>
      </c>
      <c r="B83" s="169" t="s">
        <v>210</v>
      </c>
      <c r="C83" s="170" t="s">
        <v>211</v>
      </c>
      <c r="D83" s="171" t="s">
        <v>148</v>
      </c>
      <c r="E83" s="172">
        <v>103.65</v>
      </c>
      <c r="F83" s="172"/>
      <c r="G83" s="173"/>
      <c r="O83" s="204">
        <v>2</v>
      </c>
      <c r="AA83" s="202">
        <v>12</v>
      </c>
      <c r="AB83" s="202">
        <v>0</v>
      </c>
      <c r="AC83" s="202">
        <v>201</v>
      </c>
      <c r="AZ83" s="202">
        <v>1</v>
      </c>
      <c r="BA83" s="202">
        <f t="shared" si="20"/>
        <v>0</v>
      </c>
      <c r="BB83" s="202">
        <f t="shared" si="21"/>
        <v>0</v>
      </c>
      <c r="BC83" s="202">
        <f t="shared" si="22"/>
        <v>0</v>
      </c>
      <c r="BD83" s="202">
        <f t="shared" si="23"/>
        <v>0</v>
      </c>
      <c r="BE83" s="202">
        <f t="shared" si="24"/>
        <v>0</v>
      </c>
      <c r="CA83" s="202">
        <v>12</v>
      </c>
      <c r="CB83" s="202">
        <v>0</v>
      </c>
      <c r="CZ83" s="202">
        <v>5.5129999999999998E-2</v>
      </c>
    </row>
    <row r="84" spans="1:104" ht="22.5">
      <c r="A84" s="168">
        <v>63</v>
      </c>
      <c r="B84" s="169" t="s">
        <v>212</v>
      </c>
      <c r="C84" s="170" t="s">
        <v>213</v>
      </c>
      <c r="D84" s="171" t="s">
        <v>94</v>
      </c>
      <c r="E84" s="172">
        <v>8.85</v>
      </c>
      <c r="F84" s="172"/>
      <c r="G84" s="173"/>
      <c r="O84" s="204">
        <v>2</v>
      </c>
      <c r="AA84" s="202">
        <v>12</v>
      </c>
      <c r="AB84" s="202">
        <v>0</v>
      </c>
      <c r="AC84" s="202">
        <v>5</v>
      </c>
      <c r="AZ84" s="202">
        <v>1</v>
      </c>
      <c r="BA84" s="202">
        <f t="shared" si="20"/>
        <v>0</v>
      </c>
      <c r="BB84" s="202">
        <f t="shared" si="21"/>
        <v>0</v>
      </c>
      <c r="BC84" s="202">
        <f t="shared" si="22"/>
        <v>0</v>
      </c>
      <c r="BD84" s="202">
        <f t="shared" si="23"/>
        <v>0</v>
      </c>
      <c r="BE84" s="202">
        <f t="shared" si="24"/>
        <v>0</v>
      </c>
      <c r="CA84" s="202">
        <v>12</v>
      </c>
      <c r="CB84" s="202">
        <v>0</v>
      </c>
      <c r="CZ84" s="202">
        <v>1.4659999999999999E-2</v>
      </c>
    </row>
    <row r="85" spans="1:104">
      <c r="A85" s="168">
        <v>64</v>
      </c>
      <c r="B85" s="169" t="s">
        <v>214</v>
      </c>
      <c r="C85" s="170" t="s">
        <v>215</v>
      </c>
      <c r="D85" s="171" t="s">
        <v>94</v>
      </c>
      <c r="E85" s="172">
        <v>251.4041</v>
      </c>
      <c r="F85" s="172"/>
      <c r="G85" s="173"/>
      <c r="O85" s="204">
        <v>2</v>
      </c>
      <c r="AA85" s="202">
        <v>12</v>
      </c>
      <c r="AB85" s="202">
        <v>0</v>
      </c>
      <c r="AC85" s="202">
        <v>176</v>
      </c>
      <c r="AZ85" s="202">
        <v>1</v>
      </c>
      <c r="BA85" s="202">
        <f t="shared" si="20"/>
        <v>0</v>
      </c>
      <c r="BB85" s="202">
        <f t="shared" si="21"/>
        <v>0</v>
      </c>
      <c r="BC85" s="202">
        <f t="shared" si="22"/>
        <v>0</v>
      </c>
      <c r="BD85" s="202">
        <f t="shared" si="23"/>
        <v>0</v>
      </c>
      <c r="BE85" s="202">
        <f t="shared" si="24"/>
        <v>0</v>
      </c>
      <c r="CA85" s="202">
        <v>12</v>
      </c>
      <c r="CB85" s="202">
        <v>0</v>
      </c>
      <c r="CZ85" s="202">
        <v>7.7299999999999999E-3</v>
      </c>
    </row>
    <row r="86" spans="1:104">
      <c r="A86" s="174"/>
      <c r="B86" s="175" t="s">
        <v>77</v>
      </c>
      <c r="C86" s="176" t="str">
        <f>CONCATENATE(B69," ",C69)</f>
        <v>62 Úpravy povrchů vnější</v>
      </c>
      <c r="D86" s="177"/>
      <c r="E86" s="178"/>
      <c r="F86" s="179"/>
      <c r="G86" s="180"/>
      <c r="O86" s="204">
        <v>4</v>
      </c>
      <c r="BA86" s="205">
        <f>SUM(BA69:BA85)</f>
        <v>0</v>
      </c>
      <c r="BB86" s="205">
        <f>SUM(BB69:BB85)</f>
        <v>0</v>
      </c>
      <c r="BC86" s="205">
        <f>SUM(BC69:BC85)</f>
        <v>0</v>
      </c>
      <c r="BD86" s="205">
        <f>SUM(BD69:BD85)</f>
        <v>0</v>
      </c>
      <c r="BE86" s="205">
        <f>SUM(BE69:BE85)</f>
        <v>0</v>
      </c>
    </row>
    <row r="87" spans="1:104">
      <c r="A87" s="162" t="s">
        <v>74</v>
      </c>
      <c r="B87" s="163" t="s">
        <v>216</v>
      </c>
      <c r="C87" s="164" t="s">
        <v>217</v>
      </c>
      <c r="D87" s="165"/>
      <c r="E87" s="166"/>
      <c r="F87" s="166"/>
      <c r="G87" s="167"/>
      <c r="H87" s="203"/>
      <c r="I87" s="203"/>
      <c r="O87" s="204">
        <v>1</v>
      </c>
    </row>
    <row r="88" spans="1:104">
      <c r="A88" s="168">
        <v>65</v>
      </c>
      <c r="B88" s="169" t="s">
        <v>218</v>
      </c>
      <c r="C88" s="170" t="s">
        <v>219</v>
      </c>
      <c r="D88" s="171" t="s">
        <v>101</v>
      </c>
      <c r="E88" s="172">
        <v>8.7499999999999994E-2</v>
      </c>
      <c r="F88" s="172"/>
      <c r="G88" s="173"/>
      <c r="O88" s="204">
        <v>2</v>
      </c>
      <c r="AA88" s="202">
        <v>1</v>
      </c>
      <c r="AB88" s="202">
        <v>1</v>
      </c>
      <c r="AC88" s="202">
        <v>1</v>
      </c>
      <c r="AZ88" s="202">
        <v>1</v>
      </c>
      <c r="BA88" s="202">
        <f t="shared" ref="BA88:BA96" si="25">IF(AZ88=1,G88,0)</f>
        <v>0</v>
      </c>
      <c r="BB88" s="202">
        <f t="shared" ref="BB88:BB96" si="26">IF(AZ88=2,G88,0)</f>
        <v>0</v>
      </c>
      <c r="BC88" s="202">
        <f t="shared" ref="BC88:BC96" si="27">IF(AZ88=3,G88,0)</f>
        <v>0</v>
      </c>
      <c r="BD88" s="202">
        <f t="shared" ref="BD88:BD96" si="28">IF(AZ88=4,G88,0)</f>
        <v>0</v>
      </c>
      <c r="BE88" s="202">
        <f t="shared" ref="BE88:BE96" si="29">IF(AZ88=5,G88,0)</f>
        <v>0</v>
      </c>
      <c r="CA88" s="202">
        <v>1</v>
      </c>
      <c r="CB88" s="202">
        <v>1</v>
      </c>
      <c r="CZ88" s="202">
        <v>2.2610000000000001</v>
      </c>
    </row>
    <row r="89" spans="1:104">
      <c r="A89" s="168">
        <v>66</v>
      </c>
      <c r="B89" s="169" t="s">
        <v>220</v>
      </c>
      <c r="C89" s="170" t="s">
        <v>221</v>
      </c>
      <c r="D89" s="171" t="s">
        <v>101</v>
      </c>
      <c r="E89" s="172">
        <v>9.5329999999999995</v>
      </c>
      <c r="F89" s="172"/>
      <c r="G89" s="173"/>
      <c r="O89" s="204">
        <v>2</v>
      </c>
      <c r="AA89" s="202">
        <v>1</v>
      </c>
      <c r="AB89" s="202">
        <v>1</v>
      </c>
      <c r="AC89" s="202">
        <v>1</v>
      </c>
      <c r="AZ89" s="202">
        <v>1</v>
      </c>
      <c r="BA89" s="202">
        <f t="shared" si="25"/>
        <v>0</v>
      </c>
      <c r="BB89" s="202">
        <f t="shared" si="26"/>
        <v>0</v>
      </c>
      <c r="BC89" s="202">
        <f t="shared" si="27"/>
        <v>0</v>
      </c>
      <c r="BD89" s="202">
        <f t="shared" si="28"/>
        <v>0</v>
      </c>
      <c r="BE89" s="202">
        <f t="shared" si="29"/>
        <v>0</v>
      </c>
      <c r="CA89" s="202">
        <v>1</v>
      </c>
      <c r="CB89" s="202">
        <v>1</v>
      </c>
      <c r="CZ89" s="202">
        <v>2.5249999999999999</v>
      </c>
    </row>
    <row r="90" spans="1:104">
      <c r="A90" s="168">
        <v>67</v>
      </c>
      <c r="B90" s="169" t="s">
        <v>222</v>
      </c>
      <c r="C90" s="170" t="s">
        <v>223</v>
      </c>
      <c r="D90" s="171" t="s">
        <v>101</v>
      </c>
      <c r="E90" s="172">
        <v>9.5329999999999995</v>
      </c>
      <c r="F90" s="172"/>
      <c r="G90" s="173"/>
      <c r="O90" s="204">
        <v>2</v>
      </c>
      <c r="AA90" s="202">
        <v>1</v>
      </c>
      <c r="AB90" s="202">
        <v>1</v>
      </c>
      <c r="AC90" s="202">
        <v>1</v>
      </c>
      <c r="AZ90" s="202">
        <v>1</v>
      </c>
      <c r="BA90" s="202">
        <f t="shared" si="25"/>
        <v>0</v>
      </c>
      <c r="BB90" s="202">
        <f t="shared" si="26"/>
        <v>0</v>
      </c>
      <c r="BC90" s="202">
        <f t="shared" si="27"/>
        <v>0</v>
      </c>
      <c r="BD90" s="202">
        <f t="shared" si="28"/>
        <v>0</v>
      </c>
      <c r="BE90" s="202">
        <f t="shared" si="29"/>
        <v>0</v>
      </c>
      <c r="CA90" s="202">
        <v>1</v>
      </c>
      <c r="CB90" s="202">
        <v>1</v>
      </c>
      <c r="CZ90" s="202">
        <v>0.04</v>
      </c>
    </row>
    <row r="91" spans="1:104">
      <c r="A91" s="168">
        <v>68</v>
      </c>
      <c r="B91" s="169" t="s">
        <v>224</v>
      </c>
      <c r="C91" s="170" t="s">
        <v>225</v>
      </c>
      <c r="D91" s="171" t="s">
        <v>101</v>
      </c>
      <c r="E91" s="172">
        <v>9.5329999999999995</v>
      </c>
      <c r="F91" s="172"/>
      <c r="G91" s="173"/>
      <c r="O91" s="204">
        <v>2</v>
      </c>
      <c r="AA91" s="202">
        <v>1</v>
      </c>
      <c r="AB91" s="202">
        <v>1</v>
      </c>
      <c r="AC91" s="202">
        <v>1</v>
      </c>
      <c r="AZ91" s="202">
        <v>1</v>
      </c>
      <c r="BA91" s="202">
        <f t="shared" si="25"/>
        <v>0</v>
      </c>
      <c r="BB91" s="202">
        <f t="shared" si="26"/>
        <v>0</v>
      </c>
      <c r="BC91" s="202">
        <f t="shared" si="27"/>
        <v>0</v>
      </c>
      <c r="BD91" s="202">
        <f t="shared" si="28"/>
        <v>0</v>
      </c>
      <c r="BE91" s="202">
        <f t="shared" si="29"/>
        <v>0</v>
      </c>
      <c r="CA91" s="202">
        <v>1</v>
      </c>
      <c r="CB91" s="202">
        <v>1</v>
      </c>
      <c r="CZ91" s="202">
        <v>0</v>
      </c>
    </row>
    <row r="92" spans="1:104">
      <c r="A92" s="168">
        <v>69</v>
      </c>
      <c r="B92" s="169" t="s">
        <v>226</v>
      </c>
      <c r="C92" s="170" t="s">
        <v>227</v>
      </c>
      <c r="D92" s="171" t="s">
        <v>94</v>
      </c>
      <c r="E92" s="172">
        <v>17.3</v>
      </c>
      <c r="F92" s="172"/>
      <c r="G92" s="173"/>
      <c r="O92" s="204">
        <v>2</v>
      </c>
      <c r="AA92" s="202">
        <v>1</v>
      </c>
      <c r="AB92" s="202">
        <v>1</v>
      </c>
      <c r="AC92" s="202">
        <v>1</v>
      </c>
      <c r="AZ92" s="202">
        <v>1</v>
      </c>
      <c r="BA92" s="202">
        <f t="shared" si="25"/>
        <v>0</v>
      </c>
      <c r="BB92" s="202">
        <f t="shared" si="26"/>
        <v>0</v>
      </c>
      <c r="BC92" s="202">
        <f t="shared" si="27"/>
        <v>0</v>
      </c>
      <c r="BD92" s="202">
        <f t="shared" si="28"/>
        <v>0</v>
      </c>
      <c r="BE92" s="202">
        <f t="shared" si="29"/>
        <v>0</v>
      </c>
      <c r="CA92" s="202">
        <v>1</v>
      </c>
      <c r="CB92" s="202">
        <v>1</v>
      </c>
      <c r="CZ92" s="202">
        <v>1.41E-2</v>
      </c>
    </row>
    <row r="93" spans="1:104">
      <c r="A93" s="168">
        <v>70</v>
      </c>
      <c r="B93" s="169" t="s">
        <v>228</v>
      </c>
      <c r="C93" s="170" t="s">
        <v>229</v>
      </c>
      <c r="D93" s="171" t="s">
        <v>94</v>
      </c>
      <c r="E93" s="172">
        <v>17.3</v>
      </c>
      <c r="F93" s="172"/>
      <c r="G93" s="173"/>
      <c r="O93" s="204">
        <v>2</v>
      </c>
      <c r="AA93" s="202">
        <v>1</v>
      </c>
      <c r="AB93" s="202">
        <v>1</v>
      </c>
      <c r="AC93" s="202">
        <v>1</v>
      </c>
      <c r="AZ93" s="202">
        <v>1</v>
      </c>
      <c r="BA93" s="202">
        <f t="shared" si="25"/>
        <v>0</v>
      </c>
      <c r="BB93" s="202">
        <f t="shared" si="26"/>
        <v>0</v>
      </c>
      <c r="BC93" s="202">
        <f t="shared" si="27"/>
        <v>0</v>
      </c>
      <c r="BD93" s="202">
        <f t="shared" si="28"/>
        <v>0</v>
      </c>
      <c r="BE93" s="202">
        <f t="shared" si="29"/>
        <v>0</v>
      </c>
      <c r="CA93" s="202">
        <v>1</v>
      </c>
      <c r="CB93" s="202">
        <v>1</v>
      </c>
      <c r="CZ93" s="202">
        <v>0</v>
      </c>
    </row>
    <row r="94" spans="1:104" ht="22.5">
      <c r="A94" s="168">
        <v>71</v>
      </c>
      <c r="B94" s="169" t="s">
        <v>230</v>
      </c>
      <c r="C94" s="170" t="s">
        <v>231</v>
      </c>
      <c r="D94" s="171" t="s">
        <v>133</v>
      </c>
      <c r="E94" s="172">
        <v>0.3619</v>
      </c>
      <c r="F94" s="172"/>
      <c r="G94" s="173"/>
      <c r="O94" s="204">
        <v>2</v>
      </c>
      <c r="AA94" s="202">
        <v>1</v>
      </c>
      <c r="AB94" s="202">
        <v>1</v>
      </c>
      <c r="AC94" s="202">
        <v>1</v>
      </c>
      <c r="AZ94" s="202">
        <v>1</v>
      </c>
      <c r="BA94" s="202">
        <f t="shared" si="25"/>
        <v>0</v>
      </c>
      <c r="BB94" s="202">
        <f t="shared" si="26"/>
        <v>0</v>
      </c>
      <c r="BC94" s="202">
        <f t="shared" si="27"/>
        <v>0</v>
      </c>
      <c r="BD94" s="202">
        <f t="shared" si="28"/>
        <v>0</v>
      </c>
      <c r="BE94" s="202">
        <f t="shared" si="29"/>
        <v>0</v>
      </c>
      <c r="CA94" s="202">
        <v>1</v>
      </c>
      <c r="CB94" s="202">
        <v>1</v>
      </c>
      <c r="CZ94" s="202">
        <v>1.0662499999999999</v>
      </c>
    </row>
    <row r="95" spans="1:104">
      <c r="A95" s="168">
        <v>72</v>
      </c>
      <c r="B95" s="169" t="s">
        <v>232</v>
      </c>
      <c r="C95" s="170" t="s">
        <v>233</v>
      </c>
      <c r="D95" s="171" t="s">
        <v>101</v>
      </c>
      <c r="E95" s="172">
        <v>0.23250000000000001</v>
      </c>
      <c r="F95" s="172"/>
      <c r="G95" s="173"/>
      <c r="O95" s="204">
        <v>2</v>
      </c>
      <c r="AA95" s="202">
        <v>1</v>
      </c>
      <c r="AB95" s="202">
        <v>1</v>
      </c>
      <c r="AC95" s="202">
        <v>1</v>
      </c>
      <c r="AZ95" s="202">
        <v>1</v>
      </c>
      <c r="BA95" s="202">
        <f t="shared" si="25"/>
        <v>0</v>
      </c>
      <c r="BB95" s="202">
        <f t="shared" si="26"/>
        <v>0</v>
      </c>
      <c r="BC95" s="202">
        <f t="shared" si="27"/>
        <v>0</v>
      </c>
      <c r="BD95" s="202">
        <f t="shared" si="28"/>
        <v>0</v>
      </c>
      <c r="BE95" s="202">
        <f t="shared" si="29"/>
        <v>0</v>
      </c>
      <c r="CA95" s="202">
        <v>1</v>
      </c>
      <c r="CB95" s="202">
        <v>1</v>
      </c>
      <c r="CZ95" s="202">
        <v>1.837</v>
      </c>
    </row>
    <row r="96" spans="1:104">
      <c r="A96" s="168">
        <v>73</v>
      </c>
      <c r="B96" s="169" t="s">
        <v>234</v>
      </c>
      <c r="C96" s="170" t="s">
        <v>235</v>
      </c>
      <c r="D96" s="171" t="s">
        <v>94</v>
      </c>
      <c r="E96" s="172">
        <v>3.7250000000000001</v>
      </c>
      <c r="F96" s="172"/>
      <c r="G96" s="173"/>
      <c r="O96" s="204">
        <v>2</v>
      </c>
      <c r="AA96" s="202">
        <v>1</v>
      </c>
      <c r="AB96" s="202">
        <v>1</v>
      </c>
      <c r="AC96" s="202">
        <v>1</v>
      </c>
      <c r="AZ96" s="202">
        <v>1</v>
      </c>
      <c r="BA96" s="202">
        <f t="shared" si="25"/>
        <v>0</v>
      </c>
      <c r="BB96" s="202">
        <f t="shared" si="26"/>
        <v>0</v>
      </c>
      <c r="BC96" s="202">
        <f t="shared" si="27"/>
        <v>0</v>
      </c>
      <c r="BD96" s="202">
        <f t="shared" si="28"/>
        <v>0</v>
      </c>
      <c r="BE96" s="202">
        <f t="shared" si="29"/>
        <v>0</v>
      </c>
      <c r="CA96" s="202">
        <v>1</v>
      </c>
      <c r="CB96" s="202">
        <v>1</v>
      </c>
      <c r="CZ96" s="202">
        <v>5.67E-2</v>
      </c>
    </row>
    <row r="97" spans="1:104">
      <c r="A97" s="174"/>
      <c r="B97" s="175" t="s">
        <v>77</v>
      </c>
      <c r="C97" s="176" t="str">
        <f>CONCATENATE(B87," ",C87)</f>
        <v>63 Podlahy a podlahové konstrukce</v>
      </c>
      <c r="D97" s="177"/>
      <c r="E97" s="178"/>
      <c r="F97" s="179"/>
      <c r="G97" s="180"/>
      <c r="O97" s="204">
        <v>4</v>
      </c>
      <c r="BA97" s="205">
        <f>SUM(BA87:BA96)</f>
        <v>0</v>
      </c>
      <c r="BB97" s="205">
        <f>SUM(BB87:BB96)</f>
        <v>0</v>
      </c>
      <c r="BC97" s="205">
        <f>SUM(BC87:BC96)</f>
        <v>0</v>
      </c>
      <c r="BD97" s="205">
        <f>SUM(BD87:BD96)</f>
        <v>0</v>
      </c>
      <c r="BE97" s="205">
        <f>SUM(BE87:BE96)</f>
        <v>0</v>
      </c>
    </row>
    <row r="98" spans="1:104">
      <c r="A98" s="162" t="s">
        <v>74</v>
      </c>
      <c r="B98" s="163" t="s">
        <v>236</v>
      </c>
      <c r="C98" s="164" t="s">
        <v>237</v>
      </c>
      <c r="D98" s="165"/>
      <c r="E98" s="166"/>
      <c r="F98" s="166"/>
      <c r="G98" s="167"/>
      <c r="H98" s="203"/>
      <c r="I98" s="203"/>
      <c r="O98" s="204">
        <v>1</v>
      </c>
    </row>
    <row r="99" spans="1:104" ht="22.5">
      <c r="A99" s="168">
        <v>74</v>
      </c>
      <c r="B99" s="169" t="s">
        <v>238</v>
      </c>
      <c r="C99" s="170" t="s">
        <v>239</v>
      </c>
      <c r="D99" s="171" t="s">
        <v>148</v>
      </c>
      <c r="E99" s="172">
        <v>15.19</v>
      </c>
      <c r="F99" s="172"/>
      <c r="G99" s="173"/>
      <c r="O99" s="204">
        <v>2</v>
      </c>
      <c r="AA99" s="202">
        <v>1</v>
      </c>
      <c r="AB99" s="202">
        <v>1</v>
      </c>
      <c r="AC99" s="202">
        <v>1</v>
      </c>
      <c r="AZ99" s="202">
        <v>1</v>
      </c>
      <c r="BA99" s="202">
        <f>IF(AZ99=1,G99,0)</f>
        <v>0</v>
      </c>
      <c r="BB99" s="202">
        <f>IF(AZ99=2,G99,0)</f>
        <v>0</v>
      </c>
      <c r="BC99" s="202">
        <f>IF(AZ99=3,G99,0)</f>
        <v>0</v>
      </c>
      <c r="BD99" s="202">
        <f>IF(AZ99=4,G99,0)</f>
        <v>0</v>
      </c>
      <c r="BE99" s="202">
        <f>IF(AZ99=5,G99,0)</f>
        <v>0</v>
      </c>
      <c r="CA99" s="202">
        <v>1</v>
      </c>
      <c r="CB99" s="202">
        <v>1</v>
      </c>
      <c r="CZ99" s="202">
        <v>6.1599999999999997E-3</v>
      </c>
    </row>
    <row r="100" spans="1:104" ht="22.5">
      <c r="A100" s="168">
        <v>75</v>
      </c>
      <c r="B100" s="169" t="s">
        <v>240</v>
      </c>
      <c r="C100" s="170" t="s">
        <v>241</v>
      </c>
      <c r="D100" s="171" t="s">
        <v>153</v>
      </c>
      <c r="E100" s="172">
        <v>1</v>
      </c>
      <c r="F100" s="172"/>
      <c r="G100" s="173"/>
      <c r="O100" s="204">
        <v>2</v>
      </c>
      <c r="AA100" s="202">
        <v>12</v>
      </c>
      <c r="AB100" s="202">
        <v>0</v>
      </c>
      <c r="AC100" s="202">
        <v>189</v>
      </c>
      <c r="AZ100" s="202">
        <v>1</v>
      </c>
      <c r="BA100" s="202">
        <f>IF(AZ100=1,G100,0)</f>
        <v>0</v>
      </c>
      <c r="BB100" s="202">
        <f>IF(AZ100=2,G100,0)</f>
        <v>0</v>
      </c>
      <c r="BC100" s="202">
        <f>IF(AZ100=3,G100,0)</f>
        <v>0</v>
      </c>
      <c r="BD100" s="202">
        <f>IF(AZ100=4,G100,0)</f>
        <v>0</v>
      </c>
      <c r="BE100" s="202">
        <f>IF(AZ100=5,G100,0)</f>
        <v>0</v>
      </c>
      <c r="CA100" s="202">
        <v>12</v>
      </c>
      <c r="CB100" s="202">
        <v>0</v>
      </c>
      <c r="CZ100" s="202">
        <v>0</v>
      </c>
    </row>
    <row r="101" spans="1:104">
      <c r="A101" s="174"/>
      <c r="B101" s="175" t="s">
        <v>77</v>
      </c>
      <c r="C101" s="176" t="str">
        <f>CONCATENATE(B98," ",C98)</f>
        <v>64 Výplně otvorů</v>
      </c>
      <c r="D101" s="177"/>
      <c r="E101" s="178"/>
      <c r="F101" s="179"/>
      <c r="G101" s="180"/>
      <c r="O101" s="204">
        <v>4</v>
      </c>
      <c r="BA101" s="205">
        <f>SUM(BA98:BA100)</f>
        <v>0</v>
      </c>
      <c r="BB101" s="205">
        <f>SUM(BB98:BB100)</f>
        <v>0</v>
      </c>
      <c r="BC101" s="205">
        <f>SUM(BC98:BC100)</f>
        <v>0</v>
      </c>
      <c r="BD101" s="205">
        <f>SUM(BD98:BD100)</f>
        <v>0</v>
      </c>
      <c r="BE101" s="205">
        <f>SUM(BE98:BE100)</f>
        <v>0</v>
      </c>
    </row>
    <row r="102" spans="1:104">
      <c r="A102" s="162" t="s">
        <v>74</v>
      </c>
      <c r="B102" s="163" t="s">
        <v>242</v>
      </c>
      <c r="C102" s="164" t="s">
        <v>243</v>
      </c>
      <c r="D102" s="165"/>
      <c r="E102" s="166"/>
      <c r="F102" s="166"/>
      <c r="G102" s="167"/>
      <c r="H102" s="203"/>
      <c r="I102" s="203"/>
      <c r="O102" s="204">
        <v>1</v>
      </c>
    </row>
    <row r="103" spans="1:104" ht="33.75">
      <c r="A103" s="190">
        <v>76</v>
      </c>
      <c r="B103" s="191" t="s">
        <v>244</v>
      </c>
      <c r="C103" s="192" t="s">
        <v>518</v>
      </c>
      <c r="D103" s="193" t="s">
        <v>516</v>
      </c>
      <c r="E103" s="194">
        <v>1</v>
      </c>
      <c r="F103" s="194"/>
      <c r="G103" s="195"/>
      <c r="O103" s="204">
        <v>2</v>
      </c>
      <c r="AA103" s="202">
        <v>12</v>
      </c>
      <c r="AB103" s="202">
        <v>0</v>
      </c>
      <c r="AC103" s="202">
        <v>162</v>
      </c>
      <c r="AZ103" s="202">
        <v>1</v>
      </c>
      <c r="BA103" s="202">
        <f>IF(AZ103=1,G103,0)</f>
        <v>0</v>
      </c>
      <c r="BB103" s="202">
        <f>IF(AZ103=2,G103,0)</f>
        <v>0</v>
      </c>
      <c r="BC103" s="202">
        <f>IF(AZ103=3,G103,0)</f>
        <v>0</v>
      </c>
      <c r="BD103" s="202">
        <f>IF(AZ103=4,G103,0)</f>
        <v>0</v>
      </c>
      <c r="BE103" s="202">
        <f>IF(AZ103=5,G103,0)</f>
        <v>0</v>
      </c>
      <c r="CA103" s="202">
        <v>12</v>
      </c>
      <c r="CB103" s="202">
        <v>0</v>
      </c>
      <c r="CZ103" s="202">
        <v>0</v>
      </c>
    </row>
    <row r="104" spans="1:104">
      <c r="A104" s="174"/>
      <c r="B104" s="175" t="s">
        <v>77</v>
      </c>
      <c r="C104" s="176" t="str">
        <f>CONCATENATE(B102," ",C102)</f>
        <v>89 Ostatní konstrukce na trubním vedení</v>
      </c>
      <c r="D104" s="177"/>
      <c r="E104" s="178"/>
      <c r="F104" s="179"/>
      <c r="G104" s="180"/>
      <c r="O104" s="204">
        <v>4</v>
      </c>
      <c r="BA104" s="205">
        <f>SUM(BA102:BA103)</f>
        <v>0</v>
      </c>
      <c r="BB104" s="205">
        <f>SUM(BB102:BB103)</f>
        <v>0</v>
      </c>
      <c r="BC104" s="205">
        <f>SUM(BC102:BC103)</f>
        <v>0</v>
      </c>
      <c r="BD104" s="205">
        <f>SUM(BD102:BD103)</f>
        <v>0</v>
      </c>
      <c r="BE104" s="205">
        <f>SUM(BE102:BE103)</f>
        <v>0</v>
      </c>
    </row>
    <row r="105" spans="1:104">
      <c r="A105" s="162" t="s">
        <v>74</v>
      </c>
      <c r="B105" s="163" t="s">
        <v>245</v>
      </c>
      <c r="C105" s="164" t="s">
        <v>31</v>
      </c>
      <c r="D105" s="165"/>
      <c r="E105" s="166"/>
      <c r="F105" s="166"/>
      <c r="G105" s="167"/>
      <c r="H105" s="203"/>
      <c r="I105" s="203"/>
      <c r="O105" s="204">
        <v>1</v>
      </c>
    </row>
    <row r="106" spans="1:104" ht="22.5">
      <c r="A106" s="168">
        <v>77</v>
      </c>
      <c r="B106" s="169" t="s">
        <v>246</v>
      </c>
      <c r="C106" s="170" t="s">
        <v>247</v>
      </c>
      <c r="D106" s="171" t="s">
        <v>248</v>
      </c>
      <c r="E106" s="172">
        <v>30</v>
      </c>
      <c r="F106" s="172"/>
      <c r="G106" s="173"/>
      <c r="O106" s="204">
        <v>2</v>
      </c>
      <c r="AA106" s="202">
        <v>10</v>
      </c>
      <c r="AB106" s="202">
        <v>0</v>
      </c>
      <c r="AC106" s="202">
        <v>8</v>
      </c>
      <c r="AZ106" s="202">
        <v>5</v>
      </c>
      <c r="BA106" s="202">
        <f>IF(AZ106=1,G106,0)</f>
        <v>0</v>
      </c>
      <c r="BB106" s="202">
        <f>IF(AZ106=2,G106,0)</f>
        <v>0</v>
      </c>
      <c r="BC106" s="202">
        <f>IF(AZ106=3,G106,0)</f>
        <v>0</v>
      </c>
      <c r="BD106" s="202">
        <f>IF(AZ106=4,G106,0)</f>
        <v>0</v>
      </c>
      <c r="BE106" s="202">
        <f>IF(AZ106=5,G106,0)</f>
        <v>0</v>
      </c>
      <c r="CA106" s="202">
        <v>10</v>
      </c>
      <c r="CB106" s="202">
        <v>0</v>
      </c>
      <c r="CZ106" s="202">
        <v>0</v>
      </c>
    </row>
    <row r="107" spans="1:104">
      <c r="A107" s="174"/>
      <c r="B107" s="175" t="s">
        <v>77</v>
      </c>
      <c r="C107" s="176" t="str">
        <f>CONCATENATE(B105," ",C105)</f>
        <v>900 HZS</v>
      </c>
      <c r="D107" s="177"/>
      <c r="E107" s="178"/>
      <c r="F107" s="179"/>
      <c r="G107" s="180"/>
      <c r="O107" s="204">
        <v>4</v>
      </c>
      <c r="BA107" s="205">
        <f>SUM(BA105:BA106)</f>
        <v>0</v>
      </c>
      <c r="BB107" s="205">
        <f>SUM(BB105:BB106)</f>
        <v>0</v>
      </c>
      <c r="BC107" s="205">
        <f>SUM(BC105:BC106)</f>
        <v>0</v>
      </c>
      <c r="BD107" s="205">
        <f>SUM(BD105:BD106)</f>
        <v>0</v>
      </c>
      <c r="BE107" s="205">
        <f>SUM(BE105:BE106)</f>
        <v>0</v>
      </c>
    </row>
    <row r="108" spans="1:104">
      <c r="A108" s="162" t="s">
        <v>74</v>
      </c>
      <c r="B108" s="163" t="s">
        <v>249</v>
      </c>
      <c r="C108" s="164" t="s">
        <v>250</v>
      </c>
      <c r="D108" s="165"/>
      <c r="E108" s="166"/>
      <c r="F108" s="166"/>
      <c r="G108" s="167"/>
      <c r="H108" s="203"/>
      <c r="I108" s="203"/>
      <c r="O108" s="204">
        <v>1</v>
      </c>
    </row>
    <row r="109" spans="1:104">
      <c r="A109" s="168">
        <v>78</v>
      </c>
      <c r="B109" s="169" t="s">
        <v>251</v>
      </c>
      <c r="C109" s="170" t="s">
        <v>252</v>
      </c>
      <c r="D109" s="171" t="s">
        <v>148</v>
      </c>
      <c r="E109" s="172">
        <v>39.6</v>
      </c>
      <c r="F109" s="172"/>
      <c r="G109" s="173"/>
      <c r="O109" s="204">
        <v>2</v>
      </c>
      <c r="AA109" s="202">
        <v>1</v>
      </c>
      <c r="AB109" s="202">
        <v>1</v>
      </c>
      <c r="AC109" s="202">
        <v>1</v>
      </c>
      <c r="AZ109" s="202">
        <v>1</v>
      </c>
      <c r="BA109" s="202">
        <f>IF(AZ109=1,G109,0)</f>
        <v>0</v>
      </c>
      <c r="BB109" s="202">
        <f>IF(AZ109=2,G109,0)</f>
        <v>0</v>
      </c>
      <c r="BC109" s="202">
        <f>IF(AZ109=3,G109,0)</f>
        <v>0</v>
      </c>
      <c r="BD109" s="202">
        <f>IF(AZ109=4,G109,0)</f>
        <v>0</v>
      </c>
      <c r="BE109" s="202">
        <f>IF(AZ109=5,G109,0)</f>
        <v>0</v>
      </c>
      <c r="CA109" s="202">
        <v>1</v>
      </c>
      <c r="CB109" s="202">
        <v>1</v>
      </c>
      <c r="CZ109" s="202">
        <v>0.13611999999999999</v>
      </c>
    </row>
    <row r="110" spans="1:104">
      <c r="A110" s="168">
        <v>79</v>
      </c>
      <c r="B110" s="169" t="s">
        <v>253</v>
      </c>
      <c r="C110" s="170" t="s">
        <v>254</v>
      </c>
      <c r="D110" s="171" t="s">
        <v>148</v>
      </c>
      <c r="E110" s="172">
        <v>8.4</v>
      </c>
      <c r="F110" s="172"/>
      <c r="G110" s="173"/>
      <c r="O110" s="204">
        <v>2</v>
      </c>
      <c r="AA110" s="202">
        <v>1</v>
      </c>
      <c r="AB110" s="202">
        <v>1</v>
      </c>
      <c r="AC110" s="202">
        <v>1</v>
      </c>
      <c r="AZ110" s="202">
        <v>1</v>
      </c>
      <c r="BA110" s="202">
        <f>IF(AZ110=1,G110,0)</f>
        <v>0</v>
      </c>
      <c r="BB110" s="202">
        <f>IF(AZ110=2,G110,0)</f>
        <v>0</v>
      </c>
      <c r="BC110" s="202">
        <f>IF(AZ110=3,G110,0)</f>
        <v>0</v>
      </c>
      <c r="BD110" s="202">
        <f>IF(AZ110=4,G110,0)</f>
        <v>0</v>
      </c>
      <c r="BE110" s="202">
        <f>IF(AZ110=5,G110,0)</f>
        <v>0</v>
      </c>
      <c r="CA110" s="202">
        <v>1</v>
      </c>
      <c r="CB110" s="202">
        <v>1</v>
      </c>
      <c r="CZ110" s="202">
        <v>0</v>
      </c>
    </row>
    <row r="111" spans="1:104">
      <c r="A111" s="168">
        <v>80</v>
      </c>
      <c r="B111" s="169" t="s">
        <v>255</v>
      </c>
      <c r="C111" s="170" t="s">
        <v>256</v>
      </c>
      <c r="D111" s="171" t="s">
        <v>148</v>
      </c>
      <c r="E111" s="172">
        <v>8.6999999999999993</v>
      </c>
      <c r="F111" s="172"/>
      <c r="G111" s="173"/>
      <c r="O111" s="204">
        <v>2</v>
      </c>
      <c r="AA111" s="202">
        <v>1</v>
      </c>
      <c r="AB111" s="202">
        <v>1</v>
      </c>
      <c r="AC111" s="202">
        <v>1</v>
      </c>
      <c r="AZ111" s="202">
        <v>1</v>
      </c>
      <c r="BA111" s="202">
        <f>IF(AZ111=1,G111,0)</f>
        <v>0</v>
      </c>
      <c r="BB111" s="202">
        <f>IF(AZ111=2,G111,0)</f>
        <v>0</v>
      </c>
      <c r="BC111" s="202">
        <f>IF(AZ111=3,G111,0)</f>
        <v>0</v>
      </c>
      <c r="BD111" s="202">
        <f>IF(AZ111=4,G111,0)</f>
        <v>0</v>
      </c>
      <c r="BE111" s="202">
        <f>IF(AZ111=5,G111,0)</f>
        <v>0</v>
      </c>
      <c r="CA111" s="202">
        <v>1</v>
      </c>
      <c r="CB111" s="202">
        <v>1</v>
      </c>
      <c r="CZ111" s="202">
        <v>0</v>
      </c>
    </row>
    <row r="112" spans="1:104">
      <c r="A112" s="168">
        <v>81</v>
      </c>
      <c r="B112" s="169" t="s">
        <v>257</v>
      </c>
      <c r="C112" s="170" t="s">
        <v>258</v>
      </c>
      <c r="D112" s="171" t="s">
        <v>153</v>
      </c>
      <c r="E112" s="172">
        <v>40.787999999999997</v>
      </c>
      <c r="F112" s="172"/>
      <c r="G112" s="173"/>
      <c r="O112" s="204">
        <v>2</v>
      </c>
      <c r="AA112" s="202">
        <v>3</v>
      </c>
      <c r="AB112" s="202">
        <v>1</v>
      </c>
      <c r="AC112" s="202">
        <v>59217512</v>
      </c>
      <c r="AZ112" s="202">
        <v>1</v>
      </c>
      <c r="BA112" s="202">
        <f>IF(AZ112=1,G112,0)</f>
        <v>0</v>
      </c>
      <c r="BB112" s="202">
        <f>IF(AZ112=2,G112,0)</f>
        <v>0</v>
      </c>
      <c r="BC112" s="202">
        <f>IF(AZ112=3,G112,0)</f>
        <v>0</v>
      </c>
      <c r="BD112" s="202">
        <f>IF(AZ112=4,G112,0)</f>
        <v>0</v>
      </c>
      <c r="BE112" s="202">
        <f>IF(AZ112=5,G112,0)</f>
        <v>0</v>
      </c>
      <c r="CA112" s="202">
        <v>3</v>
      </c>
      <c r="CB112" s="202">
        <v>1</v>
      </c>
      <c r="CZ112" s="202">
        <v>1.0999999999999999E-2</v>
      </c>
    </row>
    <row r="113" spans="1:104">
      <c r="A113" s="174"/>
      <c r="B113" s="175" t="s">
        <v>77</v>
      </c>
      <c r="C113" s="176" t="str">
        <f>CONCATENATE(B108," ",C108)</f>
        <v>91 Doplňující konstrukce práce pozemních komunikací</v>
      </c>
      <c r="D113" s="177"/>
      <c r="E113" s="178"/>
      <c r="F113" s="179"/>
      <c r="G113" s="180"/>
      <c r="O113" s="204">
        <v>4</v>
      </c>
      <c r="BA113" s="205">
        <f>SUM(BA108:BA112)</f>
        <v>0</v>
      </c>
      <c r="BB113" s="205">
        <f>SUM(BB108:BB112)</f>
        <v>0</v>
      </c>
      <c r="BC113" s="205">
        <f>SUM(BC108:BC112)</f>
        <v>0</v>
      </c>
      <c r="BD113" s="205">
        <f>SUM(BD108:BD112)</f>
        <v>0</v>
      </c>
      <c r="BE113" s="205">
        <f>SUM(BE108:BE112)</f>
        <v>0</v>
      </c>
    </row>
    <row r="114" spans="1:104">
      <c r="A114" s="162" t="s">
        <v>74</v>
      </c>
      <c r="B114" s="163" t="s">
        <v>259</v>
      </c>
      <c r="C114" s="164" t="s">
        <v>260</v>
      </c>
      <c r="D114" s="165"/>
      <c r="E114" s="166"/>
      <c r="F114" s="166"/>
      <c r="G114" s="167"/>
      <c r="H114" s="203"/>
      <c r="I114" s="203"/>
      <c r="O114" s="204">
        <v>1</v>
      </c>
    </row>
    <row r="115" spans="1:104">
      <c r="A115" s="168">
        <v>82</v>
      </c>
      <c r="B115" s="169" t="s">
        <v>261</v>
      </c>
      <c r="C115" s="170" t="s">
        <v>262</v>
      </c>
      <c r="D115" s="171" t="s">
        <v>94</v>
      </c>
      <c r="E115" s="172">
        <v>236.8</v>
      </c>
      <c r="F115" s="172"/>
      <c r="G115" s="173"/>
      <c r="O115" s="204">
        <v>2</v>
      </c>
      <c r="AA115" s="202">
        <v>1</v>
      </c>
      <c r="AB115" s="202">
        <v>1</v>
      </c>
      <c r="AC115" s="202">
        <v>1</v>
      </c>
      <c r="AZ115" s="202">
        <v>1</v>
      </c>
      <c r="BA115" s="202">
        <f t="shared" ref="BA115:BA120" si="30">IF(AZ115=1,G115,0)</f>
        <v>0</v>
      </c>
      <c r="BB115" s="202">
        <f t="shared" ref="BB115:BB120" si="31">IF(AZ115=2,G115,0)</f>
        <v>0</v>
      </c>
      <c r="BC115" s="202">
        <f t="shared" ref="BC115:BC120" si="32">IF(AZ115=3,G115,0)</f>
        <v>0</v>
      </c>
      <c r="BD115" s="202">
        <f t="shared" ref="BD115:BD120" si="33">IF(AZ115=4,G115,0)</f>
        <v>0</v>
      </c>
      <c r="BE115" s="202">
        <f t="shared" ref="BE115:BE120" si="34">IF(AZ115=5,G115,0)</f>
        <v>0</v>
      </c>
      <c r="CA115" s="202">
        <v>1</v>
      </c>
      <c r="CB115" s="202">
        <v>1</v>
      </c>
      <c r="CZ115" s="202">
        <v>3.338E-2</v>
      </c>
    </row>
    <row r="116" spans="1:104">
      <c r="A116" s="168">
        <v>83</v>
      </c>
      <c r="B116" s="169" t="s">
        <v>263</v>
      </c>
      <c r="C116" s="170" t="s">
        <v>264</v>
      </c>
      <c r="D116" s="171" t="s">
        <v>94</v>
      </c>
      <c r="E116" s="172">
        <v>236.8</v>
      </c>
      <c r="F116" s="172"/>
      <c r="G116" s="173"/>
      <c r="O116" s="204">
        <v>2</v>
      </c>
      <c r="AA116" s="202">
        <v>1</v>
      </c>
      <c r="AB116" s="202">
        <v>1</v>
      </c>
      <c r="AC116" s="202">
        <v>1</v>
      </c>
      <c r="AZ116" s="202">
        <v>1</v>
      </c>
      <c r="BA116" s="202">
        <f t="shared" si="30"/>
        <v>0</v>
      </c>
      <c r="BB116" s="202">
        <f t="shared" si="31"/>
        <v>0</v>
      </c>
      <c r="BC116" s="202">
        <f t="shared" si="32"/>
        <v>0</v>
      </c>
      <c r="BD116" s="202">
        <f t="shared" si="33"/>
        <v>0</v>
      </c>
      <c r="BE116" s="202">
        <f t="shared" si="34"/>
        <v>0</v>
      </c>
      <c r="CA116" s="202">
        <v>1</v>
      </c>
      <c r="CB116" s="202">
        <v>1</v>
      </c>
      <c r="CZ116" s="202">
        <v>8.4999999999999995E-4</v>
      </c>
    </row>
    <row r="117" spans="1:104">
      <c r="A117" s="168">
        <v>84</v>
      </c>
      <c r="B117" s="169" t="s">
        <v>265</v>
      </c>
      <c r="C117" s="170" t="s">
        <v>266</v>
      </c>
      <c r="D117" s="171" t="s">
        <v>94</v>
      </c>
      <c r="E117" s="172">
        <v>236.8</v>
      </c>
      <c r="F117" s="172"/>
      <c r="G117" s="173"/>
      <c r="O117" s="204">
        <v>2</v>
      </c>
      <c r="AA117" s="202">
        <v>1</v>
      </c>
      <c r="AB117" s="202">
        <v>1</v>
      </c>
      <c r="AC117" s="202">
        <v>1</v>
      </c>
      <c r="AZ117" s="202">
        <v>1</v>
      </c>
      <c r="BA117" s="202">
        <f t="shared" si="30"/>
        <v>0</v>
      </c>
      <c r="BB117" s="202">
        <f t="shared" si="31"/>
        <v>0</v>
      </c>
      <c r="BC117" s="202">
        <f t="shared" si="32"/>
        <v>0</v>
      </c>
      <c r="BD117" s="202">
        <f t="shared" si="33"/>
        <v>0</v>
      </c>
      <c r="BE117" s="202">
        <f t="shared" si="34"/>
        <v>0</v>
      </c>
      <c r="CA117" s="202">
        <v>1</v>
      </c>
      <c r="CB117" s="202">
        <v>1</v>
      </c>
      <c r="CZ117" s="202">
        <v>0</v>
      </c>
    </row>
    <row r="118" spans="1:104">
      <c r="A118" s="190">
        <v>85</v>
      </c>
      <c r="B118" s="191"/>
      <c r="C118" s="192" t="s">
        <v>524</v>
      </c>
      <c r="D118" s="193" t="s">
        <v>527</v>
      </c>
      <c r="E118" s="194" t="s">
        <v>527</v>
      </c>
      <c r="F118" s="194"/>
      <c r="G118" s="195"/>
      <c r="O118" s="204">
        <v>2</v>
      </c>
      <c r="AA118" s="202">
        <v>1</v>
      </c>
      <c r="AB118" s="202">
        <v>1</v>
      </c>
      <c r="AC118" s="202">
        <v>1</v>
      </c>
      <c r="AZ118" s="202">
        <v>1</v>
      </c>
      <c r="BA118" s="202">
        <f t="shared" si="30"/>
        <v>0</v>
      </c>
      <c r="BB118" s="202">
        <f t="shared" si="31"/>
        <v>0</v>
      </c>
      <c r="BC118" s="202">
        <f t="shared" si="32"/>
        <v>0</v>
      </c>
      <c r="BD118" s="202">
        <f t="shared" si="33"/>
        <v>0</v>
      </c>
      <c r="BE118" s="202">
        <f t="shared" si="34"/>
        <v>0</v>
      </c>
      <c r="CA118" s="202">
        <v>1</v>
      </c>
      <c r="CB118" s="202">
        <v>1</v>
      </c>
      <c r="CZ118" s="202">
        <v>1.2099999999999999E-3</v>
      </c>
    </row>
    <row r="119" spans="1:104">
      <c r="A119" s="190">
        <v>86</v>
      </c>
      <c r="B119" s="191"/>
      <c r="C119" s="192" t="s">
        <v>524</v>
      </c>
      <c r="D119" s="193" t="s">
        <v>527</v>
      </c>
      <c r="E119" s="194" t="s">
        <v>527</v>
      </c>
      <c r="F119" s="194"/>
      <c r="G119" s="195"/>
      <c r="O119" s="204">
        <v>2</v>
      </c>
      <c r="AA119" s="202">
        <v>12</v>
      </c>
      <c r="AB119" s="202">
        <v>0</v>
      </c>
      <c r="AC119" s="202">
        <v>226</v>
      </c>
      <c r="AZ119" s="202">
        <v>1</v>
      </c>
      <c r="BA119" s="202">
        <f t="shared" si="30"/>
        <v>0</v>
      </c>
      <c r="BB119" s="202">
        <f t="shared" si="31"/>
        <v>0</v>
      </c>
      <c r="BC119" s="202">
        <f t="shared" si="32"/>
        <v>0</v>
      </c>
      <c r="BD119" s="202">
        <f t="shared" si="33"/>
        <v>0</v>
      </c>
      <c r="BE119" s="202">
        <f t="shared" si="34"/>
        <v>0</v>
      </c>
      <c r="CA119" s="202">
        <v>12</v>
      </c>
      <c r="CB119" s="202">
        <v>0</v>
      </c>
      <c r="CZ119" s="202">
        <v>0</v>
      </c>
    </row>
    <row r="120" spans="1:104">
      <c r="A120" s="190">
        <v>87</v>
      </c>
      <c r="B120" s="191"/>
      <c r="C120" s="192" t="s">
        <v>524</v>
      </c>
      <c r="D120" s="193" t="s">
        <v>527</v>
      </c>
      <c r="E120" s="194" t="s">
        <v>527</v>
      </c>
      <c r="F120" s="194"/>
      <c r="G120" s="195"/>
      <c r="O120" s="204">
        <v>2</v>
      </c>
      <c r="AA120" s="202">
        <v>12</v>
      </c>
      <c r="AB120" s="202">
        <v>0</v>
      </c>
      <c r="AC120" s="202">
        <v>227</v>
      </c>
      <c r="AZ120" s="202">
        <v>1</v>
      </c>
      <c r="BA120" s="202">
        <f t="shared" si="30"/>
        <v>0</v>
      </c>
      <c r="BB120" s="202">
        <f t="shared" si="31"/>
        <v>0</v>
      </c>
      <c r="BC120" s="202">
        <f t="shared" si="32"/>
        <v>0</v>
      </c>
      <c r="BD120" s="202">
        <f t="shared" si="33"/>
        <v>0</v>
      </c>
      <c r="BE120" s="202">
        <f t="shared" si="34"/>
        <v>0</v>
      </c>
      <c r="CA120" s="202">
        <v>12</v>
      </c>
      <c r="CB120" s="202">
        <v>0</v>
      </c>
      <c r="CZ120" s="202">
        <v>0</v>
      </c>
    </row>
    <row r="121" spans="1:104">
      <c r="A121" s="174"/>
      <c r="B121" s="175" t="s">
        <v>77</v>
      </c>
      <c r="C121" s="176" t="str">
        <f>CONCATENATE(B114," ",C114)</f>
        <v>94 Lešení a stavební výtahy</v>
      </c>
      <c r="D121" s="177"/>
      <c r="E121" s="178"/>
      <c r="F121" s="179"/>
      <c r="G121" s="180"/>
      <c r="O121" s="204">
        <v>4</v>
      </c>
      <c r="BA121" s="205">
        <f>SUM(BA114:BA120)</f>
        <v>0</v>
      </c>
      <c r="BB121" s="205">
        <f>SUM(BB114:BB120)</f>
        <v>0</v>
      </c>
      <c r="BC121" s="205">
        <f>SUM(BC114:BC120)</f>
        <v>0</v>
      </c>
      <c r="BD121" s="205">
        <f>SUM(BD114:BD120)</f>
        <v>0</v>
      </c>
      <c r="BE121" s="205">
        <f>SUM(BE114:BE120)</f>
        <v>0</v>
      </c>
    </row>
    <row r="122" spans="1:104">
      <c r="A122" s="162" t="s">
        <v>74</v>
      </c>
      <c r="B122" s="163" t="s">
        <v>267</v>
      </c>
      <c r="C122" s="164" t="s">
        <v>268</v>
      </c>
      <c r="D122" s="165"/>
      <c r="E122" s="166"/>
      <c r="F122" s="166"/>
      <c r="G122" s="167"/>
      <c r="H122" s="203"/>
      <c r="I122" s="203"/>
      <c r="O122" s="204">
        <v>1</v>
      </c>
    </row>
    <row r="123" spans="1:104">
      <c r="A123" s="168">
        <v>88</v>
      </c>
      <c r="B123" s="169" t="s">
        <v>269</v>
      </c>
      <c r="C123" s="170" t="s">
        <v>270</v>
      </c>
      <c r="D123" s="171" t="s">
        <v>94</v>
      </c>
      <c r="E123" s="172">
        <v>515.72</v>
      </c>
      <c r="F123" s="172"/>
      <c r="G123" s="173"/>
      <c r="O123" s="204">
        <v>2</v>
      </c>
      <c r="AA123" s="202">
        <v>1</v>
      </c>
      <c r="AB123" s="202">
        <v>1</v>
      </c>
      <c r="AC123" s="202">
        <v>1</v>
      </c>
      <c r="AZ123" s="202">
        <v>1</v>
      </c>
      <c r="BA123" s="202">
        <f t="shared" ref="BA123:BA129" si="35">IF(AZ123=1,G123,0)</f>
        <v>0</v>
      </c>
      <c r="BB123" s="202">
        <f t="shared" ref="BB123:BB129" si="36">IF(AZ123=2,G123,0)</f>
        <v>0</v>
      </c>
      <c r="BC123" s="202">
        <f t="shared" ref="BC123:BC129" si="37">IF(AZ123=3,G123,0)</f>
        <v>0</v>
      </c>
      <c r="BD123" s="202">
        <f t="shared" ref="BD123:BD129" si="38">IF(AZ123=4,G123,0)</f>
        <v>0</v>
      </c>
      <c r="BE123" s="202">
        <f t="shared" ref="BE123:BE129" si="39">IF(AZ123=5,G123,0)</f>
        <v>0</v>
      </c>
      <c r="CA123" s="202">
        <v>1</v>
      </c>
      <c r="CB123" s="202">
        <v>1</v>
      </c>
      <c r="CZ123" s="202">
        <v>4.0000000000000003E-5</v>
      </c>
    </row>
    <row r="124" spans="1:104" ht="22.5">
      <c r="A124" s="168">
        <v>89</v>
      </c>
      <c r="B124" s="169" t="s">
        <v>271</v>
      </c>
      <c r="C124" s="170" t="s">
        <v>272</v>
      </c>
      <c r="D124" s="171" t="s">
        <v>153</v>
      </c>
      <c r="E124" s="172">
        <v>1</v>
      </c>
      <c r="F124" s="172"/>
      <c r="G124" s="173"/>
      <c r="O124" s="204">
        <v>2</v>
      </c>
      <c r="AA124" s="202">
        <v>12</v>
      </c>
      <c r="AB124" s="202">
        <v>0</v>
      </c>
      <c r="AC124" s="202">
        <v>9</v>
      </c>
      <c r="AZ124" s="202">
        <v>1</v>
      </c>
      <c r="BA124" s="202">
        <f t="shared" si="35"/>
        <v>0</v>
      </c>
      <c r="BB124" s="202">
        <f t="shared" si="36"/>
        <v>0</v>
      </c>
      <c r="BC124" s="202">
        <f t="shared" si="37"/>
        <v>0</v>
      </c>
      <c r="BD124" s="202">
        <f t="shared" si="38"/>
        <v>0</v>
      </c>
      <c r="BE124" s="202">
        <f t="shared" si="39"/>
        <v>0</v>
      </c>
      <c r="CA124" s="202">
        <v>12</v>
      </c>
      <c r="CB124" s="202">
        <v>0</v>
      </c>
      <c r="CZ124" s="202">
        <v>4.0000000000000003E-5</v>
      </c>
    </row>
    <row r="125" spans="1:104" ht="22.5">
      <c r="A125" s="168">
        <v>90</v>
      </c>
      <c r="B125" s="169" t="s">
        <v>273</v>
      </c>
      <c r="C125" s="170" t="s">
        <v>274</v>
      </c>
      <c r="D125" s="171" t="s">
        <v>153</v>
      </c>
      <c r="E125" s="172">
        <v>1</v>
      </c>
      <c r="F125" s="172"/>
      <c r="G125" s="173"/>
      <c r="O125" s="204">
        <v>2</v>
      </c>
      <c r="AA125" s="202">
        <v>12</v>
      </c>
      <c r="AB125" s="202">
        <v>0</v>
      </c>
      <c r="AC125" s="202">
        <v>220</v>
      </c>
      <c r="AZ125" s="202">
        <v>1</v>
      </c>
      <c r="BA125" s="202">
        <f t="shared" si="35"/>
        <v>0</v>
      </c>
      <c r="BB125" s="202">
        <f t="shared" si="36"/>
        <v>0</v>
      </c>
      <c r="BC125" s="202">
        <f t="shared" si="37"/>
        <v>0</v>
      </c>
      <c r="BD125" s="202">
        <f t="shared" si="38"/>
        <v>0</v>
      </c>
      <c r="BE125" s="202">
        <f t="shared" si="39"/>
        <v>0</v>
      </c>
      <c r="CA125" s="202">
        <v>12</v>
      </c>
      <c r="CB125" s="202">
        <v>0</v>
      </c>
      <c r="CZ125" s="202">
        <v>0</v>
      </c>
    </row>
    <row r="126" spans="1:104" ht="22.5">
      <c r="A126" s="168">
        <v>91</v>
      </c>
      <c r="B126" s="169" t="s">
        <v>275</v>
      </c>
      <c r="C126" s="170" t="s">
        <v>276</v>
      </c>
      <c r="D126" s="171" t="s">
        <v>153</v>
      </c>
      <c r="E126" s="172">
        <v>1</v>
      </c>
      <c r="F126" s="172"/>
      <c r="G126" s="173"/>
      <c r="O126" s="204">
        <v>2</v>
      </c>
      <c r="AA126" s="202">
        <v>12</v>
      </c>
      <c r="AB126" s="202">
        <v>0</v>
      </c>
      <c r="AC126" s="202">
        <v>7</v>
      </c>
      <c r="AZ126" s="202">
        <v>1</v>
      </c>
      <c r="BA126" s="202">
        <f t="shared" si="35"/>
        <v>0</v>
      </c>
      <c r="BB126" s="202">
        <f t="shared" si="36"/>
        <v>0</v>
      </c>
      <c r="BC126" s="202">
        <f t="shared" si="37"/>
        <v>0</v>
      </c>
      <c r="BD126" s="202">
        <f t="shared" si="38"/>
        <v>0</v>
      </c>
      <c r="BE126" s="202">
        <f t="shared" si="39"/>
        <v>0</v>
      </c>
      <c r="CA126" s="202">
        <v>12</v>
      </c>
      <c r="CB126" s="202">
        <v>0</v>
      </c>
      <c r="CZ126" s="202">
        <v>0</v>
      </c>
    </row>
    <row r="127" spans="1:104">
      <c r="A127" s="168">
        <v>92</v>
      </c>
      <c r="B127" s="169" t="s">
        <v>277</v>
      </c>
      <c r="C127" s="170" t="s">
        <v>278</v>
      </c>
      <c r="D127" s="171" t="s">
        <v>153</v>
      </c>
      <c r="E127" s="172">
        <v>72</v>
      </c>
      <c r="F127" s="172"/>
      <c r="G127" s="173"/>
      <c r="O127" s="204">
        <v>2</v>
      </c>
      <c r="AA127" s="202">
        <v>12</v>
      </c>
      <c r="AB127" s="202">
        <v>0</v>
      </c>
      <c r="AC127" s="202">
        <v>222</v>
      </c>
      <c r="AZ127" s="202">
        <v>1</v>
      </c>
      <c r="BA127" s="202">
        <f t="shared" si="35"/>
        <v>0</v>
      </c>
      <c r="BB127" s="202">
        <f t="shared" si="36"/>
        <v>0</v>
      </c>
      <c r="BC127" s="202">
        <f t="shared" si="37"/>
        <v>0</v>
      </c>
      <c r="BD127" s="202">
        <f t="shared" si="38"/>
        <v>0</v>
      </c>
      <c r="BE127" s="202">
        <f t="shared" si="39"/>
        <v>0</v>
      </c>
      <c r="CA127" s="202">
        <v>12</v>
      </c>
      <c r="CB127" s="202">
        <v>0</v>
      </c>
      <c r="CZ127" s="202">
        <v>0</v>
      </c>
    </row>
    <row r="128" spans="1:104">
      <c r="A128" s="168">
        <v>93</v>
      </c>
      <c r="B128" s="169" t="s">
        <v>279</v>
      </c>
      <c r="C128" s="170" t="s">
        <v>280</v>
      </c>
      <c r="D128" s="171" t="s">
        <v>94</v>
      </c>
      <c r="E128" s="172">
        <v>2.3199999999999998</v>
      </c>
      <c r="F128" s="172"/>
      <c r="G128" s="173"/>
      <c r="O128" s="204">
        <v>2</v>
      </c>
      <c r="AA128" s="202">
        <v>12</v>
      </c>
      <c r="AB128" s="202">
        <v>0</v>
      </c>
      <c r="AC128" s="202">
        <v>88</v>
      </c>
      <c r="AZ128" s="202">
        <v>1</v>
      </c>
      <c r="BA128" s="202">
        <f t="shared" si="35"/>
        <v>0</v>
      </c>
      <c r="BB128" s="202">
        <f t="shared" si="36"/>
        <v>0</v>
      </c>
      <c r="BC128" s="202">
        <f t="shared" si="37"/>
        <v>0</v>
      </c>
      <c r="BD128" s="202">
        <f t="shared" si="38"/>
        <v>0</v>
      </c>
      <c r="BE128" s="202">
        <f t="shared" si="39"/>
        <v>0</v>
      </c>
      <c r="CA128" s="202">
        <v>12</v>
      </c>
      <c r="CB128" s="202">
        <v>0</v>
      </c>
      <c r="CZ128" s="202">
        <v>1.4999999999999999E-4</v>
      </c>
    </row>
    <row r="129" spans="1:104" ht="22.5">
      <c r="A129" s="190">
        <v>94</v>
      </c>
      <c r="B129" s="191" t="s">
        <v>279</v>
      </c>
      <c r="C129" s="192" t="s">
        <v>517</v>
      </c>
      <c r="D129" s="193" t="s">
        <v>516</v>
      </c>
      <c r="E129" s="194">
        <v>1</v>
      </c>
      <c r="F129" s="194"/>
      <c r="G129" s="195"/>
      <c r="O129" s="204">
        <v>2</v>
      </c>
      <c r="AA129" s="202">
        <v>12</v>
      </c>
      <c r="AB129" s="202">
        <v>0</v>
      </c>
      <c r="AC129" s="202">
        <v>8</v>
      </c>
      <c r="AZ129" s="202">
        <v>1</v>
      </c>
      <c r="BA129" s="202">
        <f t="shared" si="35"/>
        <v>0</v>
      </c>
      <c r="BB129" s="202">
        <f t="shared" si="36"/>
        <v>0</v>
      </c>
      <c r="BC129" s="202">
        <f t="shared" si="37"/>
        <v>0</v>
      </c>
      <c r="BD129" s="202">
        <f t="shared" si="38"/>
        <v>0</v>
      </c>
      <c r="BE129" s="202">
        <f t="shared" si="39"/>
        <v>0</v>
      </c>
      <c r="CA129" s="202">
        <v>12</v>
      </c>
      <c r="CB129" s="202">
        <v>0</v>
      </c>
      <c r="CZ129" s="202">
        <v>0</v>
      </c>
    </row>
    <row r="130" spans="1:104">
      <c r="A130" s="174"/>
      <c r="B130" s="175" t="s">
        <v>77</v>
      </c>
      <c r="C130" s="176" t="str">
        <f>CONCATENATE(B122," ",C122)</f>
        <v>95 Dokončovací konstrukce na pozemních stavbách</v>
      </c>
      <c r="D130" s="177"/>
      <c r="E130" s="178"/>
      <c r="F130" s="179"/>
      <c r="G130" s="180"/>
      <c r="O130" s="204">
        <v>4</v>
      </c>
      <c r="BA130" s="205">
        <f>SUM(BA122:BA129)</f>
        <v>0</v>
      </c>
      <c r="BB130" s="205">
        <f>SUM(BB122:BB129)</f>
        <v>0</v>
      </c>
      <c r="BC130" s="205">
        <f>SUM(BC122:BC129)</f>
        <v>0</v>
      </c>
      <c r="BD130" s="205">
        <f>SUM(BD122:BD129)</f>
        <v>0</v>
      </c>
      <c r="BE130" s="205">
        <f>SUM(BE122:BE129)</f>
        <v>0</v>
      </c>
    </row>
    <row r="131" spans="1:104">
      <c r="A131" s="162" t="s">
        <v>74</v>
      </c>
      <c r="B131" s="163" t="s">
        <v>281</v>
      </c>
      <c r="C131" s="164" t="s">
        <v>282</v>
      </c>
      <c r="D131" s="165"/>
      <c r="E131" s="166"/>
      <c r="F131" s="166"/>
      <c r="G131" s="167"/>
      <c r="H131" s="203"/>
      <c r="I131" s="203"/>
      <c r="O131" s="204">
        <v>1</v>
      </c>
    </row>
    <row r="132" spans="1:104">
      <c r="A132" s="168">
        <v>95</v>
      </c>
      <c r="B132" s="169" t="s">
        <v>283</v>
      </c>
      <c r="C132" s="170" t="s">
        <v>284</v>
      </c>
      <c r="D132" s="171" t="s">
        <v>94</v>
      </c>
      <c r="E132" s="172">
        <v>2.3250000000000002</v>
      </c>
      <c r="F132" s="172"/>
      <c r="G132" s="173"/>
      <c r="O132" s="204">
        <v>2</v>
      </c>
      <c r="AA132" s="202">
        <v>1</v>
      </c>
      <c r="AB132" s="202">
        <v>7</v>
      </c>
      <c r="AC132" s="202">
        <v>7</v>
      </c>
      <c r="AZ132" s="202">
        <v>1</v>
      </c>
      <c r="BA132" s="202">
        <f t="shared" ref="BA132:BA158" si="40">IF(AZ132=1,G132,0)</f>
        <v>0</v>
      </c>
      <c r="BB132" s="202">
        <f t="shared" ref="BB132:BB158" si="41">IF(AZ132=2,G132,0)</f>
        <v>0</v>
      </c>
      <c r="BC132" s="202">
        <f t="shared" ref="BC132:BC158" si="42">IF(AZ132=3,G132,0)</f>
        <v>0</v>
      </c>
      <c r="BD132" s="202">
        <f t="shared" ref="BD132:BD158" si="43">IF(AZ132=4,G132,0)</f>
        <v>0</v>
      </c>
      <c r="BE132" s="202">
        <f t="shared" ref="BE132:BE158" si="44">IF(AZ132=5,G132,0)</f>
        <v>0</v>
      </c>
      <c r="CA132" s="202">
        <v>1</v>
      </c>
      <c r="CB132" s="202">
        <v>7</v>
      </c>
      <c r="CZ132" s="202">
        <v>0</v>
      </c>
    </row>
    <row r="133" spans="1:104">
      <c r="A133" s="168">
        <v>96</v>
      </c>
      <c r="B133" s="169" t="s">
        <v>285</v>
      </c>
      <c r="C133" s="170" t="s">
        <v>286</v>
      </c>
      <c r="D133" s="171" t="s">
        <v>148</v>
      </c>
      <c r="E133" s="172">
        <v>1</v>
      </c>
      <c r="F133" s="172"/>
      <c r="G133" s="173"/>
      <c r="O133" s="204">
        <v>2</v>
      </c>
      <c r="AA133" s="202">
        <v>1</v>
      </c>
      <c r="AB133" s="202">
        <v>7</v>
      </c>
      <c r="AC133" s="202">
        <v>7</v>
      </c>
      <c r="AZ133" s="202">
        <v>1</v>
      </c>
      <c r="BA133" s="202">
        <f t="shared" si="40"/>
        <v>0</v>
      </c>
      <c r="BB133" s="202">
        <f t="shared" si="41"/>
        <v>0</v>
      </c>
      <c r="BC133" s="202">
        <f t="shared" si="42"/>
        <v>0</v>
      </c>
      <c r="BD133" s="202">
        <f t="shared" si="43"/>
        <v>0</v>
      </c>
      <c r="BE133" s="202">
        <f t="shared" si="44"/>
        <v>0</v>
      </c>
      <c r="CA133" s="202">
        <v>1</v>
      </c>
      <c r="CB133" s="202">
        <v>7</v>
      </c>
      <c r="CZ133" s="202">
        <v>0</v>
      </c>
    </row>
    <row r="134" spans="1:104">
      <c r="A134" s="168">
        <v>97</v>
      </c>
      <c r="B134" s="169" t="s">
        <v>287</v>
      </c>
      <c r="C134" s="170" t="s">
        <v>288</v>
      </c>
      <c r="D134" s="171" t="s">
        <v>148</v>
      </c>
      <c r="E134" s="172">
        <v>21.16</v>
      </c>
      <c r="F134" s="172"/>
      <c r="G134" s="173"/>
      <c r="O134" s="204">
        <v>2</v>
      </c>
      <c r="AA134" s="202">
        <v>1</v>
      </c>
      <c r="AB134" s="202">
        <v>7</v>
      </c>
      <c r="AC134" s="202">
        <v>7</v>
      </c>
      <c r="AZ134" s="202">
        <v>1</v>
      </c>
      <c r="BA134" s="202">
        <f t="shared" si="40"/>
        <v>0</v>
      </c>
      <c r="BB134" s="202">
        <f t="shared" si="41"/>
        <v>0</v>
      </c>
      <c r="BC134" s="202">
        <f t="shared" si="42"/>
        <v>0</v>
      </c>
      <c r="BD134" s="202">
        <f t="shared" si="43"/>
        <v>0</v>
      </c>
      <c r="BE134" s="202">
        <f t="shared" si="44"/>
        <v>0</v>
      </c>
      <c r="CA134" s="202">
        <v>1</v>
      </c>
      <c r="CB134" s="202">
        <v>7</v>
      </c>
      <c r="CZ134" s="202">
        <v>0</v>
      </c>
    </row>
    <row r="135" spans="1:104">
      <c r="A135" s="168">
        <v>98</v>
      </c>
      <c r="B135" s="169" t="s">
        <v>289</v>
      </c>
      <c r="C135" s="170" t="s">
        <v>290</v>
      </c>
      <c r="D135" s="171" t="s">
        <v>101</v>
      </c>
      <c r="E135" s="172">
        <v>3</v>
      </c>
      <c r="F135" s="172"/>
      <c r="G135" s="173"/>
      <c r="O135" s="204">
        <v>2</v>
      </c>
      <c r="AA135" s="202">
        <v>1</v>
      </c>
      <c r="AB135" s="202">
        <v>1</v>
      </c>
      <c r="AC135" s="202">
        <v>1</v>
      </c>
      <c r="AZ135" s="202">
        <v>1</v>
      </c>
      <c r="BA135" s="202">
        <f t="shared" si="40"/>
        <v>0</v>
      </c>
      <c r="BB135" s="202">
        <f t="shared" si="41"/>
        <v>0</v>
      </c>
      <c r="BC135" s="202">
        <f t="shared" si="42"/>
        <v>0</v>
      </c>
      <c r="BD135" s="202">
        <f t="shared" si="43"/>
        <v>0</v>
      </c>
      <c r="BE135" s="202">
        <f t="shared" si="44"/>
        <v>0</v>
      </c>
      <c r="CA135" s="202">
        <v>1</v>
      </c>
      <c r="CB135" s="202">
        <v>1</v>
      </c>
      <c r="CZ135" s="202">
        <v>0</v>
      </c>
    </row>
    <row r="136" spans="1:104">
      <c r="A136" s="168">
        <v>99</v>
      </c>
      <c r="B136" s="169" t="s">
        <v>291</v>
      </c>
      <c r="C136" s="170" t="s">
        <v>292</v>
      </c>
      <c r="D136" s="171" t="s">
        <v>101</v>
      </c>
      <c r="E136" s="172">
        <v>1.1850000000000001</v>
      </c>
      <c r="F136" s="172"/>
      <c r="G136" s="173"/>
      <c r="O136" s="204">
        <v>2</v>
      </c>
      <c r="AA136" s="202">
        <v>1</v>
      </c>
      <c r="AB136" s="202">
        <v>1</v>
      </c>
      <c r="AC136" s="202">
        <v>1</v>
      </c>
      <c r="AZ136" s="202">
        <v>1</v>
      </c>
      <c r="BA136" s="202">
        <f t="shared" si="40"/>
        <v>0</v>
      </c>
      <c r="BB136" s="202">
        <f t="shared" si="41"/>
        <v>0</v>
      </c>
      <c r="BC136" s="202">
        <f t="shared" si="42"/>
        <v>0</v>
      </c>
      <c r="BD136" s="202">
        <f t="shared" si="43"/>
        <v>0</v>
      </c>
      <c r="BE136" s="202">
        <f t="shared" si="44"/>
        <v>0</v>
      </c>
      <c r="CA136" s="202">
        <v>1</v>
      </c>
      <c r="CB136" s="202">
        <v>1</v>
      </c>
      <c r="CZ136" s="202">
        <v>1.2800000000000001E-3</v>
      </c>
    </row>
    <row r="137" spans="1:104">
      <c r="A137" s="168">
        <v>100</v>
      </c>
      <c r="B137" s="169" t="s">
        <v>293</v>
      </c>
      <c r="C137" s="170" t="s">
        <v>294</v>
      </c>
      <c r="D137" s="171" t="s">
        <v>101</v>
      </c>
      <c r="E137" s="172">
        <v>2.2679999999999998</v>
      </c>
      <c r="F137" s="172"/>
      <c r="G137" s="173"/>
      <c r="O137" s="204">
        <v>2</v>
      </c>
      <c r="AA137" s="202">
        <v>1</v>
      </c>
      <c r="AB137" s="202">
        <v>1</v>
      </c>
      <c r="AC137" s="202">
        <v>1</v>
      </c>
      <c r="AZ137" s="202">
        <v>1</v>
      </c>
      <c r="BA137" s="202">
        <f t="shared" si="40"/>
        <v>0</v>
      </c>
      <c r="BB137" s="202">
        <f t="shared" si="41"/>
        <v>0</v>
      </c>
      <c r="BC137" s="202">
        <f t="shared" si="42"/>
        <v>0</v>
      </c>
      <c r="BD137" s="202">
        <f t="shared" si="43"/>
        <v>0</v>
      </c>
      <c r="BE137" s="202">
        <f t="shared" si="44"/>
        <v>0</v>
      </c>
      <c r="CA137" s="202">
        <v>1</v>
      </c>
      <c r="CB137" s="202">
        <v>1</v>
      </c>
      <c r="CZ137" s="202">
        <v>0</v>
      </c>
    </row>
    <row r="138" spans="1:104" ht="22.5">
      <c r="A138" s="168">
        <v>101</v>
      </c>
      <c r="B138" s="169" t="s">
        <v>295</v>
      </c>
      <c r="C138" s="170" t="s">
        <v>296</v>
      </c>
      <c r="D138" s="171" t="s">
        <v>101</v>
      </c>
      <c r="E138" s="172">
        <v>4.4999999999999998E-2</v>
      </c>
      <c r="F138" s="172"/>
      <c r="G138" s="173"/>
      <c r="O138" s="204">
        <v>2</v>
      </c>
      <c r="AA138" s="202">
        <v>1</v>
      </c>
      <c r="AB138" s="202">
        <v>1</v>
      </c>
      <c r="AC138" s="202">
        <v>1</v>
      </c>
      <c r="AZ138" s="202">
        <v>1</v>
      </c>
      <c r="BA138" s="202">
        <f t="shared" si="40"/>
        <v>0</v>
      </c>
      <c r="BB138" s="202">
        <f t="shared" si="41"/>
        <v>0</v>
      </c>
      <c r="BC138" s="202">
        <f t="shared" si="42"/>
        <v>0</v>
      </c>
      <c r="BD138" s="202">
        <f t="shared" si="43"/>
        <v>0</v>
      </c>
      <c r="BE138" s="202">
        <f t="shared" si="44"/>
        <v>0</v>
      </c>
      <c r="CA138" s="202">
        <v>1</v>
      </c>
      <c r="CB138" s="202">
        <v>1</v>
      </c>
      <c r="CZ138" s="202">
        <v>0</v>
      </c>
    </row>
    <row r="139" spans="1:104" ht="22.5">
      <c r="A139" s="168">
        <v>102</v>
      </c>
      <c r="B139" s="169" t="s">
        <v>297</v>
      </c>
      <c r="C139" s="170" t="s">
        <v>298</v>
      </c>
      <c r="D139" s="171" t="s">
        <v>101</v>
      </c>
      <c r="E139" s="172">
        <v>0.14249999999999999</v>
      </c>
      <c r="F139" s="172"/>
      <c r="G139" s="173"/>
      <c r="O139" s="204">
        <v>2</v>
      </c>
      <c r="AA139" s="202">
        <v>1</v>
      </c>
      <c r="AB139" s="202">
        <v>1</v>
      </c>
      <c r="AC139" s="202">
        <v>1</v>
      </c>
      <c r="AZ139" s="202">
        <v>1</v>
      </c>
      <c r="BA139" s="202">
        <f t="shared" si="40"/>
        <v>0</v>
      </c>
      <c r="BB139" s="202">
        <f t="shared" si="41"/>
        <v>0</v>
      </c>
      <c r="BC139" s="202">
        <f t="shared" si="42"/>
        <v>0</v>
      </c>
      <c r="BD139" s="202">
        <f t="shared" si="43"/>
        <v>0</v>
      </c>
      <c r="BE139" s="202">
        <f t="shared" si="44"/>
        <v>0</v>
      </c>
      <c r="CA139" s="202">
        <v>1</v>
      </c>
      <c r="CB139" s="202">
        <v>1</v>
      </c>
      <c r="CZ139" s="202">
        <v>0</v>
      </c>
    </row>
    <row r="140" spans="1:104">
      <c r="A140" s="168">
        <v>103</v>
      </c>
      <c r="B140" s="169" t="s">
        <v>299</v>
      </c>
      <c r="C140" s="170" t="s">
        <v>300</v>
      </c>
      <c r="D140" s="171" t="s">
        <v>94</v>
      </c>
      <c r="E140" s="172">
        <v>2.1</v>
      </c>
      <c r="F140" s="172"/>
      <c r="G140" s="173"/>
      <c r="O140" s="204">
        <v>2</v>
      </c>
      <c r="AA140" s="202">
        <v>1</v>
      </c>
      <c r="AB140" s="202">
        <v>1</v>
      </c>
      <c r="AC140" s="202">
        <v>1</v>
      </c>
      <c r="AZ140" s="202">
        <v>1</v>
      </c>
      <c r="BA140" s="202">
        <f t="shared" si="40"/>
        <v>0</v>
      </c>
      <c r="BB140" s="202">
        <f t="shared" si="41"/>
        <v>0</v>
      </c>
      <c r="BC140" s="202">
        <f t="shared" si="42"/>
        <v>0</v>
      </c>
      <c r="BD140" s="202">
        <f t="shared" si="43"/>
        <v>0</v>
      </c>
      <c r="BE140" s="202">
        <f t="shared" si="44"/>
        <v>0</v>
      </c>
      <c r="CA140" s="202">
        <v>1</v>
      </c>
      <c r="CB140" s="202">
        <v>1</v>
      </c>
      <c r="CZ140" s="202">
        <v>3.4000000000000002E-4</v>
      </c>
    </row>
    <row r="141" spans="1:104">
      <c r="A141" s="168">
        <v>104</v>
      </c>
      <c r="B141" s="169" t="s">
        <v>301</v>
      </c>
      <c r="C141" s="170" t="s">
        <v>302</v>
      </c>
      <c r="D141" s="171" t="s">
        <v>153</v>
      </c>
      <c r="E141" s="172">
        <v>1</v>
      </c>
      <c r="F141" s="172"/>
      <c r="G141" s="173"/>
      <c r="O141" s="204">
        <v>2</v>
      </c>
      <c r="AA141" s="202">
        <v>1</v>
      </c>
      <c r="AB141" s="202">
        <v>1</v>
      </c>
      <c r="AC141" s="202">
        <v>1</v>
      </c>
      <c r="AZ141" s="202">
        <v>1</v>
      </c>
      <c r="BA141" s="202">
        <f t="shared" si="40"/>
        <v>0</v>
      </c>
      <c r="BB141" s="202">
        <f t="shared" si="41"/>
        <v>0</v>
      </c>
      <c r="BC141" s="202">
        <f t="shared" si="42"/>
        <v>0</v>
      </c>
      <c r="BD141" s="202">
        <f t="shared" si="43"/>
        <v>0</v>
      </c>
      <c r="BE141" s="202">
        <f t="shared" si="44"/>
        <v>0</v>
      </c>
      <c r="CA141" s="202">
        <v>1</v>
      </c>
      <c r="CB141" s="202">
        <v>1</v>
      </c>
      <c r="CZ141" s="202">
        <v>0</v>
      </c>
    </row>
    <row r="142" spans="1:104">
      <c r="A142" s="168">
        <v>105</v>
      </c>
      <c r="B142" s="169" t="s">
        <v>303</v>
      </c>
      <c r="C142" s="170" t="s">
        <v>304</v>
      </c>
      <c r="D142" s="171" t="s">
        <v>153</v>
      </c>
      <c r="E142" s="172">
        <v>1</v>
      </c>
      <c r="F142" s="172"/>
      <c r="G142" s="173"/>
      <c r="O142" s="204">
        <v>2</v>
      </c>
      <c r="AA142" s="202">
        <v>1</v>
      </c>
      <c r="AB142" s="202">
        <v>1</v>
      </c>
      <c r="AC142" s="202">
        <v>1</v>
      </c>
      <c r="AZ142" s="202">
        <v>1</v>
      </c>
      <c r="BA142" s="202">
        <f t="shared" si="40"/>
        <v>0</v>
      </c>
      <c r="BB142" s="202">
        <f t="shared" si="41"/>
        <v>0</v>
      </c>
      <c r="BC142" s="202">
        <f t="shared" si="42"/>
        <v>0</v>
      </c>
      <c r="BD142" s="202">
        <f t="shared" si="43"/>
        <v>0</v>
      </c>
      <c r="BE142" s="202">
        <f t="shared" si="44"/>
        <v>0</v>
      </c>
      <c r="CA142" s="202">
        <v>1</v>
      </c>
      <c r="CB142" s="202">
        <v>1</v>
      </c>
      <c r="CZ142" s="202">
        <v>0</v>
      </c>
    </row>
    <row r="143" spans="1:104">
      <c r="A143" s="168">
        <v>106</v>
      </c>
      <c r="B143" s="169" t="s">
        <v>305</v>
      </c>
      <c r="C143" s="170" t="s">
        <v>306</v>
      </c>
      <c r="D143" s="171" t="s">
        <v>94</v>
      </c>
      <c r="E143" s="172">
        <v>1.2936000000000001</v>
      </c>
      <c r="F143" s="172"/>
      <c r="G143" s="173"/>
      <c r="O143" s="204">
        <v>2</v>
      </c>
      <c r="AA143" s="202">
        <v>1</v>
      </c>
      <c r="AB143" s="202">
        <v>1</v>
      </c>
      <c r="AC143" s="202">
        <v>1</v>
      </c>
      <c r="AZ143" s="202">
        <v>1</v>
      </c>
      <c r="BA143" s="202">
        <f t="shared" si="40"/>
        <v>0</v>
      </c>
      <c r="BB143" s="202">
        <f t="shared" si="41"/>
        <v>0</v>
      </c>
      <c r="BC143" s="202">
        <f t="shared" si="42"/>
        <v>0</v>
      </c>
      <c r="BD143" s="202">
        <f t="shared" si="43"/>
        <v>0</v>
      </c>
      <c r="BE143" s="202">
        <f t="shared" si="44"/>
        <v>0</v>
      </c>
      <c r="CA143" s="202">
        <v>1</v>
      </c>
      <c r="CB143" s="202">
        <v>1</v>
      </c>
      <c r="CZ143" s="202">
        <v>1E-3</v>
      </c>
    </row>
    <row r="144" spans="1:104">
      <c r="A144" s="168">
        <v>107</v>
      </c>
      <c r="B144" s="169" t="s">
        <v>307</v>
      </c>
      <c r="C144" s="170" t="s">
        <v>308</v>
      </c>
      <c r="D144" s="171" t="s">
        <v>94</v>
      </c>
      <c r="E144" s="172">
        <v>3.2</v>
      </c>
      <c r="F144" s="172"/>
      <c r="G144" s="173"/>
      <c r="O144" s="204">
        <v>2</v>
      </c>
      <c r="AA144" s="202">
        <v>1</v>
      </c>
      <c r="AB144" s="202">
        <v>1</v>
      </c>
      <c r="AC144" s="202">
        <v>1</v>
      </c>
      <c r="AZ144" s="202">
        <v>1</v>
      </c>
      <c r="BA144" s="202">
        <f t="shared" si="40"/>
        <v>0</v>
      </c>
      <c r="BB144" s="202">
        <f t="shared" si="41"/>
        <v>0</v>
      </c>
      <c r="BC144" s="202">
        <f t="shared" si="42"/>
        <v>0</v>
      </c>
      <c r="BD144" s="202">
        <f t="shared" si="43"/>
        <v>0</v>
      </c>
      <c r="BE144" s="202">
        <f t="shared" si="44"/>
        <v>0</v>
      </c>
      <c r="CA144" s="202">
        <v>1</v>
      </c>
      <c r="CB144" s="202">
        <v>1</v>
      </c>
      <c r="CZ144" s="202">
        <v>1.17E-3</v>
      </c>
    </row>
    <row r="145" spans="1:104">
      <c r="A145" s="168">
        <v>108</v>
      </c>
      <c r="B145" s="169" t="s">
        <v>309</v>
      </c>
      <c r="C145" s="170" t="s">
        <v>310</v>
      </c>
      <c r="D145" s="171" t="s">
        <v>94</v>
      </c>
      <c r="E145" s="172">
        <v>0.63</v>
      </c>
      <c r="F145" s="172"/>
      <c r="G145" s="173"/>
      <c r="O145" s="204">
        <v>2</v>
      </c>
      <c r="AA145" s="202">
        <v>1</v>
      </c>
      <c r="AB145" s="202">
        <v>1</v>
      </c>
      <c r="AC145" s="202">
        <v>1</v>
      </c>
      <c r="AZ145" s="202">
        <v>1</v>
      </c>
      <c r="BA145" s="202">
        <f t="shared" si="40"/>
        <v>0</v>
      </c>
      <c r="BB145" s="202">
        <f t="shared" si="41"/>
        <v>0</v>
      </c>
      <c r="BC145" s="202">
        <f t="shared" si="42"/>
        <v>0</v>
      </c>
      <c r="BD145" s="202">
        <f t="shared" si="43"/>
        <v>0</v>
      </c>
      <c r="BE145" s="202">
        <f t="shared" si="44"/>
        <v>0</v>
      </c>
      <c r="CA145" s="202">
        <v>1</v>
      </c>
      <c r="CB145" s="202">
        <v>1</v>
      </c>
      <c r="CZ145" s="202">
        <v>1.65E-3</v>
      </c>
    </row>
    <row r="146" spans="1:104">
      <c r="A146" s="168">
        <v>109</v>
      </c>
      <c r="B146" s="169" t="s">
        <v>311</v>
      </c>
      <c r="C146" s="170" t="s">
        <v>312</v>
      </c>
      <c r="D146" s="171" t="s">
        <v>101</v>
      </c>
      <c r="E146" s="172">
        <v>0.45</v>
      </c>
      <c r="F146" s="172"/>
      <c r="G146" s="173"/>
      <c r="O146" s="204">
        <v>2</v>
      </c>
      <c r="AA146" s="202">
        <v>1</v>
      </c>
      <c r="AB146" s="202">
        <v>1</v>
      </c>
      <c r="AC146" s="202">
        <v>1</v>
      </c>
      <c r="AZ146" s="202">
        <v>1</v>
      </c>
      <c r="BA146" s="202">
        <f t="shared" si="40"/>
        <v>0</v>
      </c>
      <c r="BB146" s="202">
        <f t="shared" si="41"/>
        <v>0</v>
      </c>
      <c r="BC146" s="202">
        <f t="shared" si="42"/>
        <v>0</v>
      </c>
      <c r="BD146" s="202">
        <f t="shared" si="43"/>
        <v>0</v>
      </c>
      <c r="BE146" s="202">
        <f t="shared" si="44"/>
        <v>0</v>
      </c>
      <c r="CA146" s="202">
        <v>1</v>
      </c>
      <c r="CB146" s="202">
        <v>1</v>
      </c>
      <c r="CZ146" s="202">
        <v>1.82E-3</v>
      </c>
    </row>
    <row r="147" spans="1:104">
      <c r="A147" s="168">
        <v>110</v>
      </c>
      <c r="B147" s="169" t="s">
        <v>313</v>
      </c>
      <c r="C147" s="170" t="s">
        <v>314</v>
      </c>
      <c r="D147" s="171" t="s">
        <v>101</v>
      </c>
      <c r="E147" s="172">
        <v>1.98</v>
      </c>
      <c r="F147" s="172"/>
      <c r="G147" s="173"/>
      <c r="O147" s="204">
        <v>2</v>
      </c>
      <c r="AA147" s="202">
        <v>1</v>
      </c>
      <c r="AB147" s="202">
        <v>1</v>
      </c>
      <c r="AC147" s="202">
        <v>1</v>
      </c>
      <c r="AZ147" s="202">
        <v>1</v>
      </c>
      <c r="BA147" s="202">
        <f t="shared" si="40"/>
        <v>0</v>
      </c>
      <c r="BB147" s="202">
        <f t="shared" si="41"/>
        <v>0</v>
      </c>
      <c r="BC147" s="202">
        <f t="shared" si="42"/>
        <v>0</v>
      </c>
      <c r="BD147" s="202">
        <f t="shared" si="43"/>
        <v>0</v>
      </c>
      <c r="BE147" s="202">
        <f t="shared" si="44"/>
        <v>0</v>
      </c>
      <c r="CA147" s="202">
        <v>1</v>
      </c>
      <c r="CB147" s="202">
        <v>1</v>
      </c>
      <c r="CZ147" s="202">
        <v>1.82E-3</v>
      </c>
    </row>
    <row r="148" spans="1:104">
      <c r="A148" s="168">
        <v>111</v>
      </c>
      <c r="B148" s="169" t="s">
        <v>315</v>
      </c>
      <c r="C148" s="170" t="s">
        <v>316</v>
      </c>
      <c r="D148" s="171" t="s">
        <v>94</v>
      </c>
      <c r="E148" s="172">
        <v>260.25409999999999</v>
      </c>
      <c r="F148" s="172"/>
      <c r="G148" s="173"/>
      <c r="O148" s="204">
        <v>2</v>
      </c>
      <c r="AA148" s="202">
        <v>1</v>
      </c>
      <c r="AB148" s="202">
        <v>1</v>
      </c>
      <c r="AC148" s="202">
        <v>1</v>
      </c>
      <c r="AZ148" s="202">
        <v>1</v>
      </c>
      <c r="BA148" s="202">
        <f t="shared" si="40"/>
        <v>0</v>
      </c>
      <c r="BB148" s="202">
        <f t="shared" si="41"/>
        <v>0</v>
      </c>
      <c r="BC148" s="202">
        <f t="shared" si="42"/>
        <v>0</v>
      </c>
      <c r="BD148" s="202">
        <f t="shared" si="43"/>
        <v>0</v>
      </c>
      <c r="BE148" s="202">
        <f t="shared" si="44"/>
        <v>0</v>
      </c>
      <c r="CA148" s="202">
        <v>1</v>
      </c>
      <c r="CB148" s="202">
        <v>1</v>
      </c>
      <c r="CZ148" s="202">
        <v>0</v>
      </c>
    </row>
    <row r="149" spans="1:104">
      <c r="A149" s="168">
        <v>112</v>
      </c>
      <c r="B149" s="169" t="s">
        <v>317</v>
      </c>
      <c r="C149" s="170" t="s">
        <v>318</v>
      </c>
      <c r="D149" s="171" t="s">
        <v>94</v>
      </c>
      <c r="E149" s="172">
        <v>8.58</v>
      </c>
      <c r="F149" s="172"/>
      <c r="G149" s="173"/>
      <c r="O149" s="204">
        <v>2</v>
      </c>
      <c r="AA149" s="202">
        <v>1</v>
      </c>
      <c r="AB149" s="202">
        <v>1</v>
      </c>
      <c r="AC149" s="202">
        <v>1</v>
      </c>
      <c r="AZ149" s="202">
        <v>1</v>
      </c>
      <c r="BA149" s="202">
        <f t="shared" si="40"/>
        <v>0</v>
      </c>
      <c r="BB149" s="202">
        <f t="shared" si="41"/>
        <v>0</v>
      </c>
      <c r="BC149" s="202">
        <f t="shared" si="42"/>
        <v>0</v>
      </c>
      <c r="BD149" s="202">
        <f t="shared" si="43"/>
        <v>0</v>
      </c>
      <c r="BE149" s="202">
        <f t="shared" si="44"/>
        <v>0</v>
      </c>
      <c r="CA149" s="202">
        <v>1</v>
      </c>
      <c r="CB149" s="202">
        <v>1</v>
      </c>
      <c r="CZ149" s="202">
        <v>0</v>
      </c>
    </row>
    <row r="150" spans="1:104">
      <c r="A150" s="168">
        <v>113</v>
      </c>
      <c r="B150" s="169" t="s">
        <v>319</v>
      </c>
      <c r="C150" s="170" t="s">
        <v>320</v>
      </c>
      <c r="D150" s="171" t="s">
        <v>153</v>
      </c>
      <c r="E150" s="172">
        <v>1</v>
      </c>
      <c r="F150" s="172"/>
      <c r="G150" s="173"/>
      <c r="O150" s="204">
        <v>2</v>
      </c>
      <c r="AA150" s="202">
        <v>12</v>
      </c>
      <c r="AB150" s="202">
        <v>0</v>
      </c>
      <c r="AC150" s="202">
        <v>165</v>
      </c>
      <c r="AZ150" s="202">
        <v>1</v>
      </c>
      <c r="BA150" s="202">
        <f t="shared" si="40"/>
        <v>0</v>
      </c>
      <c r="BB150" s="202">
        <f t="shared" si="41"/>
        <v>0</v>
      </c>
      <c r="BC150" s="202">
        <f t="shared" si="42"/>
        <v>0</v>
      </c>
      <c r="BD150" s="202">
        <f t="shared" si="43"/>
        <v>0</v>
      </c>
      <c r="BE150" s="202">
        <f t="shared" si="44"/>
        <v>0</v>
      </c>
      <c r="CA150" s="202">
        <v>12</v>
      </c>
      <c r="CB150" s="202">
        <v>0</v>
      </c>
      <c r="CZ150" s="202">
        <v>0</v>
      </c>
    </row>
    <row r="151" spans="1:104">
      <c r="A151" s="168">
        <v>114</v>
      </c>
      <c r="B151" s="169" t="s">
        <v>321</v>
      </c>
      <c r="C151" s="170" t="s">
        <v>322</v>
      </c>
      <c r="D151" s="171" t="s">
        <v>148</v>
      </c>
      <c r="E151" s="172">
        <v>34.549999999999997</v>
      </c>
      <c r="F151" s="172"/>
      <c r="G151" s="173"/>
      <c r="O151" s="204">
        <v>2</v>
      </c>
      <c r="AA151" s="202">
        <v>12</v>
      </c>
      <c r="AB151" s="202">
        <v>0</v>
      </c>
      <c r="AC151" s="202">
        <v>198</v>
      </c>
      <c r="AZ151" s="202">
        <v>1</v>
      </c>
      <c r="BA151" s="202">
        <f t="shared" si="40"/>
        <v>0</v>
      </c>
      <c r="BB151" s="202">
        <f t="shared" si="41"/>
        <v>0</v>
      </c>
      <c r="BC151" s="202">
        <f t="shared" si="42"/>
        <v>0</v>
      </c>
      <c r="BD151" s="202">
        <f t="shared" si="43"/>
        <v>0</v>
      </c>
      <c r="BE151" s="202">
        <f t="shared" si="44"/>
        <v>0</v>
      </c>
      <c r="CA151" s="202">
        <v>12</v>
      </c>
      <c r="CB151" s="202">
        <v>0</v>
      </c>
      <c r="CZ151" s="202">
        <v>0</v>
      </c>
    </row>
    <row r="152" spans="1:104">
      <c r="A152" s="168">
        <v>115</v>
      </c>
      <c r="B152" s="169" t="s">
        <v>323</v>
      </c>
      <c r="C152" s="170" t="s">
        <v>324</v>
      </c>
      <c r="D152" s="171" t="s">
        <v>133</v>
      </c>
      <c r="E152" s="172">
        <v>0.89100000000000001</v>
      </c>
      <c r="F152" s="172"/>
      <c r="G152" s="173"/>
      <c r="O152" s="204">
        <v>2</v>
      </c>
      <c r="AA152" s="202">
        <v>12</v>
      </c>
      <c r="AB152" s="202">
        <v>0</v>
      </c>
      <c r="AC152" s="202">
        <v>192</v>
      </c>
      <c r="AZ152" s="202">
        <v>1</v>
      </c>
      <c r="BA152" s="202">
        <f t="shared" si="40"/>
        <v>0</v>
      </c>
      <c r="BB152" s="202">
        <f t="shared" si="41"/>
        <v>0</v>
      </c>
      <c r="BC152" s="202">
        <f t="shared" si="42"/>
        <v>0</v>
      </c>
      <c r="BD152" s="202">
        <f t="shared" si="43"/>
        <v>0</v>
      </c>
      <c r="BE152" s="202">
        <f t="shared" si="44"/>
        <v>0</v>
      </c>
      <c r="CA152" s="202">
        <v>12</v>
      </c>
      <c r="CB152" s="202">
        <v>0</v>
      </c>
      <c r="CZ152" s="202">
        <v>0</v>
      </c>
    </row>
    <row r="153" spans="1:104">
      <c r="A153" s="168">
        <v>116</v>
      </c>
      <c r="B153" s="169" t="s">
        <v>325</v>
      </c>
      <c r="C153" s="170" t="s">
        <v>326</v>
      </c>
      <c r="D153" s="171" t="s">
        <v>133</v>
      </c>
      <c r="E153" s="172">
        <v>84.459481699999998</v>
      </c>
      <c r="F153" s="172"/>
      <c r="G153" s="173"/>
      <c r="O153" s="204">
        <v>2</v>
      </c>
      <c r="AA153" s="202">
        <v>8</v>
      </c>
      <c r="AB153" s="202">
        <v>1</v>
      </c>
      <c r="AC153" s="202">
        <v>3</v>
      </c>
      <c r="AZ153" s="202">
        <v>1</v>
      </c>
      <c r="BA153" s="202">
        <f t="shared" si="40"/>
        <v>0</v>
      </c>
      <c r="BB153" s="202">
        <f t="shared" si="41"/>
        <v>0</v>
      </c>
      <c r="BC153" s="202">
        <f t="shared" si="42"/>
        <v>0</v>
      </c>
      <c r="BD153" s="202">
        <f t="shared" si="43"/>
        <v>0</v>
      </c>
      <c r="BE153" s="202">
        <f t="shared" si="44"/>
        <v>0</v>
      </c>
      <c r="CA153" s="202">
        <v>8</v>
      </c>
      <c r="CB153" s="202">
        <v>1</v>
      </c>
      <c r="CZ153" s="202">
        <v>0</v>
      </c>
    </row>
    <row r="154" spans="1:104">
      <c r="A154" s="168">
        <v>117</v>
      </c>
      <c r="B154" s="169" t="s">
        <v>327</v>
      </c>
      <c r="C154" s="170" t="s">
        <v>328</v>
      </c>
      <c r="D154" s="171" t="s">
        <v>133</v>
      </c>
      <c r="E154" s="172">
        <v>844.59481700000003</v>
      </c>
      <c r="F154" s="172"/>
      <c r="G154" s="173"/>
      <c r="O154" s="204">
        <v>2</v>
      </c>
      <c r="AA154" s="202">
        <v>8</v>
      </c>
      <c r="AB154" s="202">
        <v>1</v>
      </c>
      <c r="AC154" s="202">
        <v>3</v>
      </c>
      <c r="AZ154" s="202">
        <v>1</v>
      </c>
      <c r="BA154" s="202">
        <f t="shared" si="40"/>
        <v>0</v>
      </c>
      <c r="BB154" s="202">
        <f t="shared" si="41"/>
        <v>0</v>
      </c>
      <c r="BC154" s="202">
        <f t="shared" si="42"/>
        <v>0</v>
      </c>
      <c r="BD154" s="202">
        <f t="shared" si="43"/>
        <v>0</v>
      </c>
      <c r="BE154" s="202">
        <f t="shared" si="44"/>
        <v>0</v>
      </c>
      <c r="CA154" s="202">
        <v>8</v>
      </c>
      <c r="CB154" s="202">
        <v>1</v>
      </c>
      <c r="CZ154" s="202">
        <v>0</v>
      </c>
    </row>
    <row r="155" spans="1:104">
      <c r="A155" s="168">
        <v>118</v>
      </c>
      <c r="B155" s="169" t="s">
        <v>329</v>
      </c>
      <c r="C155" s="170" t="s">
        <v>330</v>
      </c>
      <c r="D155" s="171" t="s">
        <v>133</v>
      </c>
      <c r="E155" s="172">
        <v>84.459481699999998</v>
      </c>
      <c r="F155" s="172"/>
      <c r="G155" s="173"/>
      <c r="O155" s="204">
        <v>2</v>
      </c>
      <c r="AA155" s="202">
        <v>8</v>
      </c>
      <c r="AB155" s="202">
        <v>1</v>
      </c>
      <c r="AC155" s="202">
        <v>3</v>
      </c>
      <c r="AZ155" s="202">
        <v>1</v>
      </c>
      <c r="BA155" s="202">
        <f t="shared" si="40"/>
        <v>0</v>
      </c>
      <c r="BB155" s="202">
        <f t="shared" si="41"/>
        <v>0</v>
      </c>
      <c r="BC155" s="202">
        <f t="shared" si="42"/>
        <v>0</v>
      </c>
      <c r="BD155" s="202">
        <f t="shared" si="43"/>
        <v>0</v>
      </c>
      <c r="BE155" s="202">
        <f t="shared" si="44"/>
        <v>0</v>
      </c>
      <c r="CA155" s="202">
        <v>8</v>
      </c>
      <c r="CB155" s="202">
        <v>1</v>
      </c>
      <c r="CZ155" s="202">
        <v>0</v>
      </c>
    </row>
    <row r="156" spans="1:104">
      <c r="A156" s="168">
        <v>119</v>
      </c>
      <c r="B156" s="169" t="s">
        <v>331</v>
      </c>
      <c r="C156" s="170" t="s">
        <v>332</v>
      </c>
      <c r="D156" s="171" t="s">
        <v>133</v>
      </c>
      <c r="E156" s="172">
        <v>168.9189634</v>
      </c>
      <c r="F156" s="172"/>
      <c r="G156" s="173"/>
      <c r="O156" s="204">
        <v>2</v>
      </c>
      <c r="AA156" s="202">
        <v>8</v>
      </c>
      <c r="AB156" s="202">
        <v>1</v>
      </c>
      <c r="AC156" s="202">
        <v>3</v>
      </c>
      <c r="AZ156" s="202">
        <v>1</v>
      </c>
      <c r="BA156" s="202">
        <f t="shared" si="40"/>
        <v>0</v>
      </c>
      <c r="BB156" s="202">
        <f t="shared" si="41"/>
        <v>0</v>
      </c>
      <c r="BC156" s="202">
        <f t="shared" si="42"/>
        <v>0</v>
      </c>
      <c r="BD156" s="202">
        <f t="shared" si="43"/>
        <v>0</v>
      </c>
      <c r="BE156" s="202">
        <f t="shared" si="44"/>
        <v>0</v>
      </c>
      <c r="CA156" s="202">
        <v>8</v>
      </c>
      <c r="CB156" s="202">
        <v>1</v>
      </c>
      <c r="CZ156" s="202">
        <v>0</v>
      </c>
    </row>
    <row r="157" spans="1:104">
      <c r="A157" s="168">
        <v>120</v>
      </c>
      <c r="B157" s="169" t="s">
        <v>333</v>
      </c>
      <c r="C157" s="170" t="s">
        <v>334</v>
      </c>
      <c r="D157" s="171" t="s">
        <v>133</v>
      </c>
      <c r="E157" s="172">
        <v>84.459481699999998</v>
      </c>
      <c r="F157" s="172"/>
      <c r="G157" s="173"/>
      <c r="O157" s="204">
        <v>2</v>
      </c>
      <c r="AA157" s="202">
        <v>8</v>
      </c>
      <c r="AB157" s="202">
        <v>0</v>
      </c>
      <c r="AC157" s="202">
        <v>3</v>
      </c>
      <c r="AZ157" s="202">
        <v>1</v>
      </c>
      <c r="BA157" s="202">
        <f t="shared" si="40"/>
        <v>0</v>
      </c>
      <c r="BB157" s="202">
        <f t="shared" si="41"/>
        <v>0</v>
      </c>
      <c r="BC157" s="202">
        <f t="shared" si="42"/>
        <v>0</v>
      </c>
      <c r="BD157" s="202">
        <f t="shared" si="43"/>
        <v>0</v>
      </c>
      <c r="BE157" s="202">
        <f t="shared" si="44"/>
        <v>0</v>
      </c>
      <c r="CA157" s="202">
        <v>8</v>
      </c>
      <c r="CB157" s="202">
        <v>0</v>
      </c>
      <c r="CZ157" s="202">
        <v>0</v>
      </c>
    </row>
    <row r="158" spans="1:104">
      <c r="A158" s="168">
        <v>121</v>
      </c>
      <c r="B158" s="169" t="s">
        <v>335</v>
      </c>
      <c r="C158" s="170" t="s">
        <v>336</v>
      </c>
      <c r="D158" s="171" t="s">
        <v>133</v>
      </c>
      <c r="E158" s="172">
        <v>84.459481699999998</v>
      </c>
      <c r="F158" s="172"/>
      <c r="G158" s="173"/>
      <c r="O158" s="204">
        <v>2</v>
      </c>
      <c r="AA158" s="202">
        <v>8</v>
      </c>
      <c r="AB158" s="202">
        <v>0</v>
      </c>
      <c r="AC158" s="202">
        <v>3</v>
      </c>
      <c r="AZ158" s="202">
        <v>1</v>
      </c>
      <c r="BA158" s="202">
        <f t="shared" si="40"/>
        <v>0</v>
      </c>
      <c r="BB158" s="202">
        <f t="shared" si="41"/>
        <v>0</v>
      </c>
      <c r="BC158" s="202">
        <f t="shared" si="42"/>
        <v>0</v>
      </c>
      <c r="BD158" s="202">
        <f t="shared" si="43"/>
        <v>0</v>
      </c>
      <c r="BE158" s="202">
        <f t="shared" si="44"/>
        <v>0</v>
      </c>
      <c r="CA158" s="202">
        <v>8</v>
      </c>
      <c r="CB158" s="202">
        <v>0</v>
      </c>
      <c r="CZ158" s="202">
        <v>0</v>
      </c>
    </row>
    <row r="159" spans="1:104">
      <c r="A159" s="174"/>
      <c r="B159" s="175" t="s">
        <v>77</v>
      </c>
      <c r="C159" s="176" t="str">
        <f>CONCATENATE(B131," ",C131)</f>
        <v>96 Bourání konstrukcí</v>
      </c>
      <c r="D159" s="177"/>
      <c r="E159" s="178"/>
      <c r="F159" s="179"/>
      <c r="G159" s="180"/>
      <c r="O159" s="204">
        <v>4</v>
      </c>
      <c r="BA159" s="205">
        <f>SUM(BA131:BA158)</f>
        <v>0</v>
      </c>
      <c r="BB159" s="205">
        <f>SUM(BB131:BB158)</f>
        <v>0</v>
      </c>
      <c r="BC159" s="205">
        <f>SUM(BC131:BC158)</f>
        <v>0</v>
      </c>
      <c r="BD159" s="205">
        <f>SUM(BD131:BD158)</f>
        <v>0</v>
      </c>
      <c r="BE159" s="205">
        <f>SUM(BE131:BE158)</f>
        <v>0</v>
      </c>
    </row>
    <row r="160" spans="1:104">
      <c r="A160" s="162" t="s">
        <v>74</v>
      </c>
      <c r="B160" s="163" t="s">
        <v>337</v>
      </c>
      <c r="C160" s="164" t="s">
        <v>338</v>
      </c>
      <c r="D160" s="165"/>
      <c r="E160" s="166"/>
      <c r="F160" s="166"/>
      <c r="G160" s="167"/>
      <c r="H160" s="203"/>
      <c r="I160" s="203"/>
      <c r="O160" s="204">
        <v>1</v>
      </c>
    </row>
    <row r="161" spans="1:104">
      <c r="A161" s="168">
        <v>122</v>
      </c>
      <c r="B161" s="169" t="s">
        <v>339</v>
      </c>
      <c r="C161" s="170" t="s">
        <v>340</v>
      </c>
      <c r="D161" s="171" t="s">
        <v>94</v>
      </c>
      <c r="E161" s="172">
        <v>2.3250000000000002</v>
      </c>
      <c r="F161" s="172"/>
      <c r="G161" s="173"/>
      <c r="O161" s="204">
        <v>2</v>
      </c>
      <c r="AA161" s="202">
        <v>1</v>
      </c>
      <c r="AB161" s="202">
        <v>7</v>
      </c>
      <c r="AC161" s="202">
        <v>7</v>
      </c>
      <c r="AZ161" s="202">
        <v>1</v>
      </c>
      <c r="BA161" s="202">
        <f>IF(AZ161=1,G161,0)</f>
        <v>0</v>
      </c>
      <c r="BB161" s="202">
        <f>IF(AZ161=2,G161,0)</f>
        <v>0</v>
      </c>
      <c r="BC161" s="202">
        <f>IF(AZ161=3,G161,0)</f>
        <v>0</v>
      </c>
      <c r="BD161" s="202">
        <f>IF(AZ161=4,G161,0)</f>
        <v>0</v>
      </c>
      <c r="BE161" s="202">
        <f>IF(AZ161=5,G161,0)</f>
        <v>0</v>
      </c>
      <c r="CA161" s="202">
        <v>1</v>
      </c>
      <c r="CB161" s="202">
        <v>7</v>
      </c>
      <c r="CZ161" s="202">
        <v>0</v>
      </c>
    </row>
    <row r="162" spans="1:104">
      <c r="A162" s="168">
        <v>123</v>
      </c>
      <c r="B162" s="169" t="s">
        <v>325</v>
      </c>
      <c r="C162" s="170" t="s">
        <v>326</v>
      </c>
      <c r="D162" s="171" t="s">
        <v>133</v>
      </c>
      <c r="E162" s="172">
        <v>1.1322749999999999E-2</v>
      </c>
      <c r="F162" s="172"/>
      <c r="G162" s="173"/>
      <c r="O162" s="204">
        <v>2</v>
      </c>
      <c r="AA162" s="202">
        <v>8</v>
      </c>
      <c r="AB162" s="202">
        <v>0</v>
      </c>
      <c r="AC162" s="202">
        <v>3</v>
      </c>
      <c r="AZ162" s="202">
        <v>1</v>
      </c>
      <c r="BA162" s="202">
        <f>IF(AZ162=1,G162,0)</f>
        <v>0</v>
      </c>
      <c r="BB162" s="202">
        <f>IF(AZ162=2,G162,0)</f>
        <v>0</v>
      </c>
      <c r="BC162" s="202">
        <f>IF(AZ162=3,G162,0)</f>
        <v>0</v>
      </c>
      <c r="BD162" s="202">
        <f>IF(AZ162=4,G162,0)</f>
        <v>0</v>
      </c>
      <c r="BE162" s="202">
        <f>IF(AZ162=5,G162,0)</f>
        <v>0</v>
      </c>
      <c r="CA162" s="202">
        <v>8</v>
      </c>
      <c r="CB162" s="202">
        <v>0</v>
      </c>
      <c r="CZ162" s="202">
        <v>0</v>
      </c>
    </row>
    <row r="163" spans="1:104">
      <c r="A163" s="168">
        <v>124</v>
      </c>
      <c r="B163" s="169" t="s">
        <v>327</v>
      </c>
      <c r="C163" s="170" t="s">
        <v>328</v>
      </c>
      <c r="D163" s="171" t="s">
        <v>133</v>
      </c>
      <c r="E163" s="172">
        <v>0.11322749999999999</v>
      </c>
      <c r="F163" s="172"/>
      <c r="G163" s="173"/>
      <c r="O163" s="204">
        <v>2</v>
      </c>
      <c r="AA163" s="202">
        <v>8</v>
      </c>
      <c r="AB163" s="202">
        <v>0</v>
      </c>
      <c r="AC163" s="202">
        <v>3</v>
      </c>
      <c r="AZ163" s="202">
        <v>1</v>
      </c>
      <c r="BA163" s="202">
        <f>IF(AZ163=1,G163,0)</f>
        <v>0</v>
      </c>
      <c r="BB163" s="202">
        <f>IF(AZ163=2,G163,0)</f>
        <v>0</v>
      </c>
      <c r="BC163" s="202">
        <f>IF(AZ163=3,G163,0)</f>
        <v>0</v>
      </c>
      <c r="BD163" s="202">
        <f>IF(AZ163=4,G163,0)</f>
        <v>0</v>
      </c>
      <c r="BE163" s="202">
        <f>IF(AZ163=5,G163,0)</f>
        <v>0</v>
      </c>
      <c r="CA163" s="202">
        <v>8</v>
      </c>
      <c r="CB163" s="202">
        <v>0</v>
      </c>
      <c r="CZ163" s="202">
        <v>0</v>
      </c>
    </row>
    <row r="164" spans="1:104">
      <c r="A164" s="168">
        <v>125</v>
      </c>
      <c r="B164" s="169" t="s">
        <v>341</v>
      </c>
      <c r="C164" s="170" t="s">
        <v>334</v>
      </c>
      <c r="D164" s="171" t="s">
        <v>133</v>
      </c>
      <c r="E164" s="172">
        <v>1.1322749999999999E-2</v>
      </c>
      <c r="F164" s="172"/>
      <c r="G164" s="173"/>
      <c r="O164" s="204">
        <v>2</v>
      </c>
      <c r="AA164" s="202">
        <v>8</v>
      </c>
      <c r="AB164" s="202">
        <v>0</v>
      </c>
      <c r="AC164" s="202">
        <v>3</v>
      </c>
      <c r="AZ164" s="202">
        <v>1</v>
      </c>
      <c r="BA164" s="202">
        <f>IF(AZ164=1,G164,0)</f>
        <v>0</v>
      </c>
      <c r="BB164" s="202">
        <f>IF(AZ164=2,G164,0)</f>
        <v>0</v>
      </c>
      <c r="BC164" s="202">
        <f>IF(AZ164=3,G164,0)</f>
        <v>0</v>
      </c>
      <c r="BD164" s="202">
        <f>IF(AZ164=4,G164,0)</f>
        <v>0</v>
      </c>
      <c r="BE164" s="202">
        <f>IF(AZ164=5,G164,0)</f>
        <v>0</v>
      </c>
      <c r="CA164" s="202">
        <v>8</v>
      </c>
      <c r="CB164" s="202">
        <v>0</v>
      </c>
      <c r="CZ164" s="202">
        <v>0</v>
      </c>
    </row>
    <row r="165" spans="1:104">
      <c r="A165" s="190">
        <v>126</v>
      </c>
      <c r="B165" s="191" t="s">
        <v>342</v>
      </c>
      <c r="C165" s="192" t="s">
        <v>343</v>
      </c>
      <c r="D165" s="193" t="s">
        <v>133</v>
      </c>
      <c r="E165" s="194">
        <v>1.2</v>
      </c>
      <c r="F165" s="194"/>
      <c r="G165" s="195"/>
      <c r="O165" s="204">
        <v>2</v>
      </c>
      <c r="AA165" s="202">
        <v>8</v>
      </c>
      <c r="AB165" s="202">
        <v>0</v>
      </c>
      <c r="AC165" s="202">
        <v>3</v>
      </c>
      <c r="AZ165" s="202">
        <v>1</v>
      </c>
      <c r="BA165" s="202">
        <f>IF(AZ165=1,G165,0)</f>
        <v>0</v>
      </c>
      <c r="BB165" s="202">
        <f>IF(AZ165=2,G165,0)</f>
        <v>0</v>
      </c>
      <c r="BC165" s="202">
        <f>IF(AZ165=3,G165,0)</f>
        <v>0</v>
      </c>
      <c r="BD165" s="202">
        <f>IF(AZ165=4,G165,0)</f>
        <v>0</v>
      </c>
      <c r="BE165" s="202">
        <f>IF(AZ165=5,G165,0)</f>
        <v>0</v>
      </c>
      <c r="CA165" s="202">
        <v>8</v>
      </c>
      <c r="CB165" s="202">
        <v>0</v>
      </c>
      <c r="CZ165" s="202">
        <v>0</v>
      </c>
    </row>
    <row r="166" spans="1:104">
      <c r="A166" s="174"/>
      <c r="B166" s="175" t="s">
        <v>77</v>
      </c>
      <c r="C166" s="176" t="str">
        <f>CONCATENATE(B160," ",C160)</f>
        <v>96A Bourání konstrukcí - nebezpečný odpad</v>
      </c>
      <c r="D166" s="177"/>
      <c r="E166" s="178"/>
      <c r="F166" s="179"/>
      <c r="G166" s="180"/>
      <c r="O166" s="204">
        <v>4</v>
      </c>
      <c r="BA166" s="205">
        <f>SUM(BA160:BA165)</f>
        <v>0</v>
      </c>
      <c r="BB166" s="205">
        <f>SUM(BB160:BB165)</f>
        <v>0</v>
      </c>
      <c r="BC166" s="205">
        <f>SUM(BC160:BC165)</f>
        <v>0</v>
      </c>
      <c r="BD166" s="205">
        <f>SUM(BD160:BD165)</f>
        <v>0</v>
      </c>
      <c r="BE166" s="205">
        <f>SUM(BE160:BE165)</f>
        <v>0</v>
      </c>
    </row>
    <row r="167" spans="1:104">
      <c r="A167" s="162" t="s">
        <v>74</v>
      </c>
      <c r="B167" s="163" t="s">
        <v>344</v>
      </c>
      <c r="C167" s="164" t="s">
        <v>345</v>
      </c>
      <c r="D167" s="165"/>
      <c r="E167" s="166"/>
      <c r="F167" s="166"/>
      <c r="G167" s="167"/>
      <c r="H167" s="203"/>
      <c r="I167" s="203"/>
      <c r="O167" s="204">
        <v>1</v>
      </c>
    </row>
    <row r="168" spans="1:104">
      <c r="A168" s="168">
        <v>127</v>
      </c>
      <c r="B168" s="169" t="s">
        <v>346</v>
      </c>
      <c r="C168" s="170" t="s">
        <v>347</v>
      </c>
      <c r="D168" s="171" t="s">
        <v>133</v>
      </c>
      <c r="E168" s="172">
        <v>260.119901787</v>
      </c>
      <c r="F168" s="172"/>
      <c r="G168" s="173"/>
      <c r="O168" s="204">
        <v>2</v>
      </c>
      <c r="AA168" s="202">
        <v>7</v>
      </c>
      <c r="AB168" s="202">
        <v>1</v>
      </c>
      <c r="AC168" s="202">
        <v>2</v>
      </c>
      <c r="AZ168" s="202">
        <v>1</v>
      </c>
      <c r="BA168" s="202">
        <f>IF(AZ168=1,G168,0)</f>
        <v>0</v>
      </c>
      <c r="BB168" s="202">
        <f>IF(AZ168=2,G168,0)</f>
        <v>0</v>
      </c>
      <c r="BC168" s="202">
        <f>IF(AZ168=3,G168,0)</f>
        <v>0</v>
      </c>
      <c r="BD168" s="202">
        <f>IF(AZ168=4,G168,0)</f>
        <v>0</v>
      </c>
      <c r="BE168" s="202">
        <f>IF(AZ168=5,G168,0)</f>
        <v>0</v>
      </c>
      <c r="CA168" s="202">
        <v>7</v>
      </c>
      <c r="CB168" s="202">
        <v>1</v>
      </c>
      <c r="CZ168" s="202">
        <v>0</v>
      </c>
    </row>
    <row r="169" spans="1:104">
      <c r="A169" s="174"/>
      <c r="B169" s="175" t="s">
        <v>77</v>
      </c>
      <c r="C169" s="176" t="str">
        <f>CONCATENATE(B167," ",C167)</f>
        <v>99 Staveništní přesun hmot</v>
      </c>
      <c r="D169" s="177"/>
      <c r="E169" s="178"/>
      <c r="F169" s="179"/>
      <c r="G169" s="180"/>
      <c r="O169" s="204">
        <v>4</v>
      </c>
      <c r="BA169" s="205">
        <f>SUM(BA167:BA168)</f>
        <v>0</v>
      </c>
      <c r="BB169" s="205">
        <f>SUM(BB167:BB168)</f>
        <v>0</v>
      </c>
      <c r="BC169" s="205">
        <f>SUM(BC167:BC168)</f>
        <v>0</v>
      </c>
      <c r="BD169" s="205">
        <f>SUM(BD167:BD168)</f>
        <v>0</v>
      </c>
      <c r="BE169" s="205">
        <f>SUM(BE167:BE168)</f>
        <v>0</v>
      </c>
    </row>
    <row r="170" spans="1:104">
      <c r="A170" s="162" t="s">
        <v>74</v>
      </c>
      <c r="B170" s="163" t="s">
        <v>348</v>
      </c>
      <c r="C170" s="164" t="s">
        <v>349</v>
      </c>
      <c r="D170" s="165"/>
      <c r="E170" s="166"/>
      <c r="F170" s="166"/>
      <c r="G170" s="167"/>
      <c r="H170" s="203"/>
      <c r="I170" s="203"/>
      <c r="O170" s="204">
        <v>1</v>
      </c>
    </row>
    <row r="171" spans="1:104">
      <c r="A171" s="168">
        <v>128</v>
      </c>
      <c r="B171" s="169" t="s">
        <v>350</v>
      </c>
      <c r="C171" s="170" t="s">
        <v>351</v>
      </c>
      <c r="D171" s="171" t="s">
        <v>94</v>
      </c>
      <c r="E171" s="172">
        <v>128.22</v>
      </c>
      <c r="F171" s="172"/>
      <c r="G171" s="173"/>
      <c r="O171" s="204">
        <v>2</v>
      </c>
      <c r="AA171" s="202">
        <v>1</v>
      </c>
      <c r="AB171" s="202">
        <v>7</v>
      </c>
      <c r="AC171" s="202">
        <v>7</v>
      </c>
      <c r="AZ171" s="202">
        <v>2</v>
      </c>
      <c r="BA171" s="202">
        <f>IF(AZ171=1,G171,0)</f>
        <v>0</v>
      </c>
      <c r="BB171" s="202">
        <f>IF(AZ171=2,G171,0)</f>
        <v>0</v>
      </c>
      <c r="BC171" s="202">
        <f>IF(AZ171=3,G171,0)</f>
        <v>0</v>
      </c>
      <c r="BD171" s="202">
        <f>IF(AZ171=4,G171,0)</f>
        <v>0</v>
      </c>
      <c r="BE171" s="202">
        <f>IF(AZ171=5,G171,0)</f>
        <v>0</v>
      </c>
      <c r="CA171" s="202">
        <v>1</v>
      </c>
      <c r="CB171" s="202">
        <v>7</v>
      </c>
      <c r="CZ171" s="202">
        <v>1.2600000000000001E-3</v>
      </c>
    </row>
    <row r="172" spans="1:104">
      <c r="A172" s="168">
        <v>129</v>
      </c>
      <c r="B172" s="169" t="s">
        <v>352</v>
      </c>
      <c r="C172" s="170" t="s">
        <v>353</v>
      </c>
      <c r="D172" s="171" t="s">
        <v>94</v>
      </c>
      <c r="E172" s="172">
        <v>33.68</v>
      </c>
      <c r="F172" s="172"/>
      <c r="G172" s="173"/>
      <c r="O172" s="204">
        <v>2</v>
      </c>
      <c r="AA172" s="202">
        <v>1</v>
      </c>
      <c r="AB172" s="202">
        <v>7</v>
      </c>
      <c r="AC172" s="202">
        <v>7</v>
      </c>
      <c r="AZ172" s="202">
        <v>2</v>
      </c>
      <c r="BA172" s="202">
        <f>IF(AZ172=1,G172,0)</f>
        <v>0</v>
      </c>
      <c r="BB172" s="202">
        <f>IF(AZ172=2,G172,0)</f>
        <v>0</v>
      </c>
      <c r="BC172" s="202">
        <f>IF(AZ172=3,G172,0)</f>
        <v>0</v>
      </c>
      <c r="BD172" s="202">
        <f>IF(AZ172=4,G172,0)</f>
        <v>0</v>
      </c>
      <c r="BE172" s="202">
        <f>IF(AZ172=5,G172,0)</f>
        <v>0</v>
      </c>
      <c r="CA172" s="202">
        <v>1</v>
      </c>
      <c r="CB172" s="202">
        <v>7</v>
      </c>
      <c r="CZ172" s="202">
        <v>3.6800000000000001E-3</v>
      </c>
    </row>
    <row r="173" spans="1:104" ht="22.5">
      <c r="A173" s="168">
        <v>130</v>
      </c>
      <c r="B173" s="169" t="s">
        <v>354</v>
      </c>
      <c r="C173" s="170" t="s">
        <v>355</v>
      </c>
      <c r="D173" s="171" t="s">
        <v>94</v>
      </c>
      <c r="E173" s="172">
        <v>2.3250000000000002</v>
      </c>
      <c r="F173" s="172"/>
      <c r="G173" s="173"/>
      <c r="O173" s="204">
        <v>2</v>
      </c>
      <c r="AA173" s="202">
        <v>2</v>
      </c>
      <c r="AB173" s="202">
        <v>7</v>
      </c>
      <c r="AC173" s="202">
        <v>7</v>
      </c>
      <c r="AZ173" s="202">
        <v>2</v>
      </c>
      <c r="BA173" s="202">
        <f>IF(AZ173=1,G173,0)</f>
        <v>0</v>
      </c>
      <c r="BB173" s="202">
        <f>IF(AZ173=2,G173,0)</f>
        <v>0</v>
      </c>
      <c r="BC173" s="202">
        <f>IF(AZ173=3,G173,0)</f>
        <v>0</v>
      </c>
      <c r="BD173" s="202">
        <f>IF(AZ173=4,G173,0)</f>
        <v>0</v>
      </c>
      <c r="BE173" s="202">
        <f>IF(AZ173=5,G173,0)</f>
        <v>0</v>
      </c>
      <c r="CA173" s="202">
        <v>2</v>
      </c>
      <c r="CB173" s="202">
        <v>7</v>
      </c>
      <c r="CZ173" s="202">
        <v>5.6699999999999997E-3</v>
      </c>
    </row>
    <row r="174" spans="1:104">
      <c r="A174" s="168">
        <v>131</v>
      </c>
      <c r="B174" s="169" t="s">
        <v>356</v>
      </c>
      <c r="C174" s="170" t="s">
        <v>357</v>
      </c>
      <c r="D174" s="171" t="s">
        <v>62</v>
      </c>
      <c r="E174" s="172">
        <v>328.10759999999999</v>
      </c>
      <c r="F174" s="172"/>
      <c r="G174" s="173"/>
      <c r="O174" s="204">
        <v>2</v>
      </c>
      <c r="AA174" s="202">
        <v>7</v>
      </c>
      <c r="AB174" s="202">
        <v>1002</v>
      </c>
      <c r="AC174" s="202">
        <v>5</v>
      </c>
      <c r="AZ174" s="202">
        <v>2</v>
      </c>
      <c r="BA174" s="202">
        <f>IF(AZ174=1,G174,0)</f>
        <v>0</v>
      </c>
      <c r="BB174" s="202">
        <f>IF(AZ174=2,G174,0)</f>
        <v>0</v>
      </c>
      <c r="BC174" s="202">
        <f>IF(AZ174=3,G174,0)</f>
        <v>0</v>
      </c>
      <c r="BD174" s="202">
        <f>IF(AZ174=4,G174,0)</f>
        <v>0</v>
      </c>
      <c r="BE174" s="202">
        <f>IF(AZ174=5,G174,0)</f>
        <v>0</v>
      </c>
      <c r="CA174" s="202">
        <v>7</v>
      </c>
      <c r="CB174" s="202">
        <v>1002</v>
      </c>
      <c r="CZ174" s="202">
        <v>0</v>
      </c>
    </row>
    <row r="175" spans="1:104">
      <c r="A175" s="174"/>
      <c r="B175" s="175" t="s">
        <v>77</v>
      </c>
      <c r="C175" s="176" t="str">
        <f>CONCATENATE(B170," ",C170)</f>
        <v>711 Izolace proti vodě</v>
      </c>
      <c r="D175" s="177"/>
      <c r="E175" s="178"/>
      <c r="F175" s="179"/>
      <c r="G175" s="180"/>
      <c r="O175" s="204">
        <v>4</v>
      </c>
      <c r="BA175" s="205">
        <f>SUM(BA170:BA174)</f>
        <v>0</v>
      </c>
      <c r="BB175" s="205">
        <f>SUM(BB170:BB174)</f>
        <v>0</v>
      </c>
      <c r="BC175" s="205">
        <f>SUM(BC170:BC174)</f>
        <v>0</v>
      </c>
      <c r="BD175" s="205">
        <f>SUM(BD170:BD174)</f>
        <v>0</v>
      </c>
      <c r="BE175" s="205">
        <f>SUM(BE170:BE174)</f>
        <v>0</v>
      </c>
    </row>
    <row r="176" spans="1:104">
      <c r="A176" s="162" t="s">
        <v>74</v>
      </c>
      <c r="B176" s="163" t="s">
        <v>358</v>
      </c>
      <c r="C176" s="164" t="s">
        <v>359</v>
      </c>
      <c r="D176" s="165"/>
      <c r="E176" s="166"/>
      <c r="F176" s="166"/>
      <c r="G176" s="167"/>
      <c r="H176" s="203"/>
      <c r="I176" s="203"/>
      <c r="O176" s="204">
        <v>1</v>
      </c>
    </row>
    <row r="177" spans="1:104" ht="22.5">
      <c r="A177" s="168">
        <v>132</v>
      </c>
      <c r="B177" s="169" t="s">
        <v>508</v>
      </c>
      <c r="C177" s="170" t="s">
        <v>509</v>
      </c>
      <c r="D177" s="171" t="s">
        <v>94</v>
      </c>
      <c r="E177" s="172">
        <v>159.73500000000001</v>
      </c>
      <c r="F177" s="172"/>
      <c r="G177" s="173"/>
      <c r="O177" s="204">
        <v>2</v>
      </c>
      <c r="AA177" s="202">
        <v>1</v>
      </c>
      <c r="AB177" s="202">
        <v>7</v>
      </c>
      <c r="AC177" s="202">
        <v>7</v>
      </c>
      <c r="AZ177" s="202">
        <v>2</v>
      </c>
      <c r="BA177" s="202">
        <f t="shared" ref="BA177:BA182" si="45">IF(AZ177=1,G177,0)</f>
        <v>0</v>
      </c>
      <c r="BB177" s="202">
        <f t="shared" ref="BB177:BB182" si="46">IF(AZ177=2,G177,0)</f>
        <v>0</v>
      </c>
      <c r="BC177" s="202">
        <f t="shared" ref="BC177:BC182" si="47">IF(AZ177=3,G177,0)</f>
        <v>0</v>
      </c>
      <c r="BD177" s="202">
        <f t="shared" ref="BD177:BD182" si="48">IF(AZ177=4,G177,0)</f>
        <v>0</v>
      </c>
      <c r="BE177" s="202">
        <f t="shared" ref="BE177:BE182" si="49">IF(AZ177=5,G177,0)</f>
        <v>0</v>
      </c>
      <c r="CA177" s="202">
        <v>1</v>
      </c>
      <c r="CB177" s="202">
        <v>7</v>
      </c>
      <c r="CZ177" s="202">
        <v>3.8000000000000002E-4</v>
      </c>
    </row>
    <row r="178" spans="1:104">
      <c r="A178" s="190">
        <v>133</v>
      </c>
      <c r="B178" s="191" t="s">
        <v>360</v>
      </c>
      <c r="C178" s="192" t="s">
        <v>361</v>
      </c>
      <c r="D178" s="193" t="s">
        <v>94</v>
      </c>
      <c r="E178" s="194">
        <v>7.04</v>
      </c>
      <c r="F178" s="194"/>
      <c r="G178" s="195"/>
      <c r="O178" s="204">
        <v>2</v>
      </c>
      <c r="AA178" s="202">
        <v>1</v>
      </c>
      <c r="AB178" s="202">
        <v>7</v>
      </c>
      <c r="AC178" s="202">
        <v>7</v>
      </c>
      <c r="AZ178" s="202">
        <v>2</v>
      </c>
      <c r="BA178" s="202">
        <f t="shared" si="45"/>
        <v>0</v>
      </c>
      <c r="BB178" s="202">
        <f t="shared" si="46"/>
        <v>0</v>
      </c>
      <c r="BC178" s="202">
        <f t="shared" si="47"/>
        <v>0</v>
      </c>
      <c r="BD178" s="202">
        <f t="shared" si="48"/>
        <v>0</v>
      </c>
      <c r="BE178" s="202">
        <f t="shared" si="49"/>
        <v>0</v>
      </c>
      <c r="CA178" s="202">
        <v>1</v>
      </c>
      <c r="CB178" s="202">
        <v>7</v>
      </c>
      <c r="CZ178" s="202">
        <v>3.0000000000000001E-3</v>
      </c>
    </row>
    <row r="179" spans="1:104">
      <c r="A179" s="168">
        <v>134</v>
      </c>
      <c r="B179" s="169" t="s">
        <v>362</v>
      </c>
      <c r="C179" s="170" t="s">
        <v>363</v>
      </c>
      <c r="D179" s="171" t="s">
        <v>94</v>
      </c>
      <c r="E179" s="172">
        <v>159.73500000000001</v>
      </c>
      <c r="F179" s="172"/>
      <c r="G179" s="173"/>
      <c r="O179" s="204">
        <v>2</v>
      </c>
      <c r="AA179" s="202">
        <v>1</v>
      </c>
      <c r="AB179" s="202">
        <v>7</v>
      </c>
      <c r="AC179" s="202">
        <v>7</v>
      </c>
      <c r="AZ179" s="202">
        <v>2</v>
      </c>
      <c r="BA179" s="202">
        <f t="shared" si="45"/>
        <v>0</v>
      </c>
      <c r="BB179" s="202">
        <f t="shared" si="46"/>
        <v>0</v>
      </c>
      <c r="BC179" s="202">
        <f t="shared" si="47"/>
        <v>0</v>
      </c>
      <c r="BD179" s="202">
        <f t="shared" si="48"/>
        <v>0</v>
      </c>
      <c r="BE179" s="202">
        <f t="shared" si="49"/>
        <v>0</v>
      </c>
      <c r="CA179" s="202">
        <v>1</v>
      </c>
      <c r="CB179" s="202">
        <v>7</v>
      </c>
      <c r="CZ179" s="202">
        <v>1.2999999999999999E-4</v>
      </c>
    </row>
    <row r="180" spans="1:104">
      <c r="A180" s="168">
        <v>135</v>
      </c>
      <c r="B180" s="169" t="s">
        <v>364</v>
      </c>
      <c r="C180" s="170" t="s">
        <v>365</v>
      </c>
      <c r="D180" s="171" t="s">
        <v>94</v>
      </c>
      <c r="E180" s="172">
        <v>7.7439999999999998</v>
      </c>
      <c r="F180" s="172"/>
      <c r="G180" s="173"/>
      <c r="O180" s="204">
        <v>2</v>
      </c>
      <c r="AA180" s="202">
        <v>3</v>
      </c>
      <c r="AB180" s="202">
        <v>7</v>
      </c>
      <c r="AC180" s="202">
        <v>28375930</v>
      </c>
      <c r="AZ180" s="202">
        <v>2</v>
      </c>
      <c r="BA180" s="202">
        <f t="shared" si="45"/>
        <v>0</v>
      </c>
      <c r="BB180" s="202">
        <f t="shared" si="46"/>
        <v>0</v>
      </c>
      <c r="BC180" s="202">
        <f t="shared" si="47"/>
        <v>0</v>
      </c>
      <c r="BD180" s="202">
        <f t="shared" si="48"/>
        <v>0</v>
      </c>
      <c r="BE180" s="202">
        <f t="shared" si="49"/>
        <v>0</v>
      </c>
      <c r="CA180" s="202">
        <v>3</v>
      </c>
      <c r="CB180" s="202">
        <v>7</v>
      </c>
      <c r="CZ180" s="202">
        <v>3.4000000000000002E-4</v>
      </c>
    </row>
    <row r="181" spans="1:104">
      <c r="A181" s="190">
        <v>136</v>
      </c>
      <c r="B181" s="191" t="s">
        <v>515</v>
      </c>
      <c r="C181" s="192" t="s">
        <v>366</v>
      </c>
      <c r="D181" s="193" t="s">
        <v>94</v>
      </c>
      <c r="E181" s="194">
        <v>164.53</v>
      </c>
      <c r="F181" s="194"/>
      <c r="G181" s="195"/>
      <c r="O181" s="204">
        <v>2</v>
      </c>
      <c r="AA181" s="202">
        <v>3</v>
      </c>
      <c r="AB181" s="202">
        <v>7</v>
      </c>
      <c r="AC181" s="202">
        <v>63151406</v>
      </c>
      <c r="AZ181" s="202">
        <v>2</v>
      </c>
      <c r="BA181" s="202">
        <f t="shared" si="45"/>
        <v>0</v>
      </c>
      <c r="BB181" s="202">
        <f t="shared" si="46"/>
        <v>0</v>
      </c>
      <c r="BC181" s="202">
        <f t="shared" si="47"/>
        <v>0</v>
      </c>
      <c r="BD181" s="202">
        <f t="shared" si="48"/>
        <v>0</v>
      </c>
      <c r="BE181" s="202">
        <f t="shared" si="49"/>
        <v>0</v>
      </c>
      <c r="CA181" s="202">
        <v>3</v>
      </c>
      <c r="CB181" s="202">
        <v>7</v>
      </c>
      <c r="CZ181" s="202">
        <v>4.0000000000000001E-3</v>
      </c>
    </row>
    <row r="182" spans="1:104">
      <c r="A182" s="168">
        <v>137</v>
      </c>
      <c r="B182" s="169" t="s">
        <v>510</v>
      </c>
      <c r="C182" s="170" t="s">
        <v>367</v>
      </c>
      <c r="D182" s="171" t="s">
        <v>133</v>
      </c>
      <c r="E182" s="172">
        <v>2.2999999999999998</v>
      </c>
      <c r="F182" s="172"/>
      <c r="G182" s="173"/>
      <c r="O182" s="204">
        <v>2</v>
      </c>
      <c r="AA182" s="202">
        <v>7</v>
      </c>
      <c r="AB182" s="202">
        <v>1002</v>
      </c>
      <c r="AC182" s="202">
        <v>5</v>
      </c>
      <c r="AZ182" s="202">
        <v>2</v>
      </c>
      <c r="BA182" s="202">
        <f t="shared" si="45"/>
        <v>0</v>
      </c>
      <c r="BB182" s="202">
        <f t="shared" si="46"/>
        <v>0</v>
      </c>
      <c r="BC182" s="202">
        <f t="shared" si="47"/>
        <v>0</v>
      </c>
      <c r="BD182" s="202">
        <f t="shared" si="48"/>
        <v>0</v>
      </c>
      <c r="BE182" s="202">
        <f t="shared" si="49"/>
        <v>0</v>
      </c>
      <c r="CA182" s="202">
        <v>7</v>
      </c>
      <c r="CB182" s="202">
        <v>1002</v>
      </c>
      <c r="CZ182" s="202">
        <v>0</v>
      </c>
    </row>
    <row r="183" spans="1:104">
      <c r="A183" s="174"/>
      <c r="B183" s="175" t="s">
        <v>77</v>
      </c>
      <c r="C183" s="176" t="str">
        <f>CONCATENATE(B176," ",C176)</f>
        <v>713 Izolace tepelné</v>
      </c>
      <c r="D183" s="177"/>
      <c r="E183" s="178"/>
      <c r="F183" s="179"/>
      <c r="G183" s="180"/>
      <c r="O183" s="204">
        <v>4</v>
      </c>
      <c r="BA183" s="205">
        <f>SUM(BA176:BA182)</f>
        <v>0</v>
      </c>
      <c r="BB183" s="205">
        <f>SUM(BB176:BB182)</f>
        <v>0</v>
      </c>
      <c r="BC183" s="205">
        <f>SUM(BC176:BC182)</f>
        <v>0</v>
      </c>
      <c r="BD183" s="205">
        <f>SUM(BD176:BD182)</f>
        <v>0</v>
      </c>
      <c r="BE183" s="205">
        <f>SUM(BE176:BE182)</f>
        <v>0</v>
      </c>
    </row>
    <row r="184" spans="1:104">
      <c r="A184" s="162" t="s">
        <v>74</v>
      </c>
      <c r="B184" s="163" t="s">
        <v>368</v>
      </c>
      <c r="C184" s="164" t="s">
        <v>369</v>
      </c>
      <c r="D184" s="165"/>
      <c r="E184" s="166"/>
      <c r="F184" s="166"/>
      <c r="G184" s="167"/>
      <c r="H184" s="203"/>
      <c r="I184" s="203"/>
      <c r="O184" s="204">
        <v>1</v>
      </c>
    </row>
    <row r="185" spans="1:104">
      <c r="A185" s="168">
        <v>138</v>
      </c>
      <c r="B185" s="169" t="s">
        <v>370</v>
      </c>
      <c r="C185" s="170" t="s">
        <v>371</v>
      </c>
      <c r="D185" s="171" t="s">
        <v>87</v>
      </c>
      <c r="E185" s="172">
        <v>1</v>
      </c>
      <c r="F185" s="172"/>
      <c r="G185" s="173"/>
      <c r="O185" s="204">
        <v>2</v>
      </c>
      <c r="AA185" s="202">
        <v>12</v>
      </c>
      <c r="AB185" s="202">
        <v>0</v>
      </c>
      <c r="AC185" s="202">
        <v>12</v>
      </c>
      <c r="AZ185" s="202">
        <v>2</v>
      </c>
      <c r="BA185" s="202">
        <f>IF(AZ185=1,G185,0)</f>
        <v>0</v>
      </c>
      <c r="BB185" s="202">
        <f>IF(AZ185=2,G185,0)</f>
        <v>0</v>
      </c>
      <c r="BC185" s="202">
        <f>IF(AZ185=3,G185,0)</f>
        <v>0</v>
      </c>
      <c r="BD185" s="202">
        <f>IF(AZ185=4,G185,0)</f>
        <v>0</v>
      </c>
      <c r="BE185" s="202">
        <f>IF(AZ185=5,G185,0)</f>
        <v>0</v>
      </c>
      <c r="CA185" s="202">
        <v>12</v>
      </c>
      <c r="CB185" s="202">
        <v>0</v>
      </c>
      <c r="CZ185" s="202">
        <v>0</v>
      </c>
    </row>
    <row r="186" spans="1:104">
      <c r="A186" s="168">
        <v>139</v>
      </c>
      <c r="B186" s="169" t="s">
        <v>372</v>
      </c>
      <c r="C186" s="170" t="s">
        <v>373</v>
      </c>
      <c r="D186" s="171" t="s">
        <v>87</v>
      </c>
      <c r="E186" s="172">
        <v>1</v>
      </c>
      <c r="F186" s="172"/>
      <c r="G186" s="173"/>
      <c r="O186" s="204">
        <v>2</v>
      </c>
      <c r="AA186" s="202">
        <v>12</v>
      </c>
      <c r="AB186" s="202">
        <v>0</v>
      </c>
      <c r="AC186" s="202">
        <v>13</v>
      </c>
      <c r="AZ186" s="202">
        <v>2</v>
      </c>
      <c r="BA186" s="202">
        <f>IF(AZ186=1,G186,0)</f>
        <v>0</v>
      </c>
      <c r="BB186" s="202">
        <f>IF(AZ186=2,G186,0)</f>
        <v>0</v>
      </c>
      <c r="BC186" s="202">
        <f>IF(AZ186=3,G186,0)</f>
        <v>0</v>
      </c>
      <c r="BD186" s="202">
        <f>IF(AZ186=4,G186,0)</f>
        <v>0</v>
      </c>
      <c r="BE186" s="202">
        <f>IF(AZ186=5,G186,0)</f>
        <v>0</v>
      </c>
      <c r="CA186" s="202">
        <v>12</v>
      </c>
      <c r="CB186" s="202">
        <v>0</v>
      </c>
      <c r="CZ186" s="202">
        <v>0</v>
      </c>
    </row>
    <row r="187" spans="1:104">
      <c r="A187" s="168">
        <v>140</v>
      </c>
      <c r="B187" s="169" t="s">
        <v>374</v>
      </c>
      <c r="C187" s="170" t="s">
        <v>375</v>
      </c>
      <c r="D187" s="171" t="s">
        <v>87</v>
      </c>
      <c r="E187" s="172">
        <v>1</v>
      </c>
      <c r="F187" s="172"/>
      <c r="G187" s="173"/>
      <c r="O187" s="204">
        <v>2</v>
      </c>
      <c r="AA187" s="202">
        <v>12</v>
      </c>
      <c r="AB187" s="202">
        <v>0</v>
      </c>
      <c r="AC187" s="202">
        <v>14</v>
      </c>
      <c r="AZ187" s="202">
        <v>2</v>
      </c>
      <c r="BA187" s="202">
        <f>IF(AZ187=1,G187,0)</f>
        <v>0</v>
      </c>
      <c r="BB187" s="202">
        <f>IF(AZ187=2,G187,0)</f>
        <v>0</v>
      </c>
      <c r="BC187" s="202">
        <f>IF(AZ187=3,G187,0)</f>
        <v>0</v>
      </c>
      <c r="BD187" s="202">
        <f>IF(AZ187=4,G187,0)</f>
        <v>0</v>
      </c>
      <c r="BE187" s="202">
        <f>IF(AZ187=5,G187,0)</f>
        <v>0</v>
      </c>
      <c r="CA187" s="202">
        <v>12</v>
      </c>
      <c r="CB187" s="202">
        <v>0</v>
      </c>
      <c r="CZ187" s="202">
        <v>0</v>
      </c>
    </row>
    <row r="188" spans="1:104">
      <c r="A188" s="174"/>
      <c r="B188" s="175" t="s">
        <v>77</v>
      </c>
      <c r="C188" s="176" t="str">
        <f>CONCATENATE(B184," ",C184)</f>
        <v>720 Zdravotechnická instalace</v>
      </c>
      <c r="D188" s="177"/>
      <c r="E188" s="178"/>
      <c r="F188" s="179"/>
      <c r="G188" s="180"/>
      <c r="O188" s="204">
        <v>4</v>
      </c>
      <c r="BA188" s="205">
        <f>SUM(BA184:BA187)</f>
        <v>0</v>
      </c>
      <c r="BB188" s="205">
        <f>SUM(BB184:BB187)</f>
        <v>0</v>
      </c>
      <c r="BC188" s="205">
        <f>SUM(BC184:BC187)</f>
        <v>0</v>
      </c>
      <c r="BD188" s="205">
        <f>SUM(BD184:BD187)</f>
        <v>0</v>
      </c>
      <c r="BE188" s="205">
        <f>SUM(BE184:BE187)</f>
        <v>0</v>
      </c>
    </row>
    <row r="189" spans="1:104">
      <c r="A189" s="162" t="s">
        <v>74</v>
      </c>
      <c r="B189" s="163" t="s">
        <v>376</v>
      </c>
      <c r="C189" s="164" t="s">
        <v>377</v>
      </c>
      <c r="D189" s="165"/>
      <c r="E189" s="166"/>
      <c r="F189" s="166"/>
      <c r="G189" s="167"/>
      <c r="H189" s="203"/>
      <c r="I189" s="203"/>
      <c r="O189" s="204">
        <v>1</v>
      </c>
    </row>
    <row r="190" spans="1:104">
      <c r="A190" s="168">
        <v>141</v>
      </c>
      <c r="B190" s="169" t="s">
        <v>378</v>
      </c>
      <c r="C190" s="170" t="s">
        <v>379</v>
      </c>
      <c r="D190" s="171" t="s">
        <v>87</v>
      </c>
      <c r="E190" s="172">
        <v>1</v>
      </c>
      <c r="F190" s="172"/>
      <c r="G190" s="173"/>
      <c r="O190" s="204">
        <v>2</v>
      </c>
      <c r="AA190" s="202">
        <v>12</v>
      </c>
      <c r="AB190" s="202">
        <v>0</v>
      </c>
      <c r="AC190" s="202">
        <v>15</v>
      </c>
      <c r="AZ190" s="202">
        <v>2</v>
      </c>
      <c r="BA190" s="202">
        <f>IF(AZ190=1,G190,0)</f>
        <v>0</v>
      </c>
      <c r="BB190" s="202">
        <f>IF(AZ190=2,G190,0)</f>
        <v>0</v>
      </c>
      <c r="BC190" s="202">
        <f>IF(AZ190=3,G190,0)</f>
        <v>0</v>
      </c>
      <c r="BD190" s="202">
        <f>IF(AZ190=4,G190,0)</f>
        <v>0</v>
      </c>
      <c r="BE190" s="202">
        <f>IF(AZ190=5,G190,0)</f>
        <v>0</v>
      </c>
      <c r="CA190" s="202">
        <v>12</v>
      </c>
      <c r="CB190" s="202">
        <v>0</v>
      </c>
      <c r="CZ190" s="202">
        <v>0</v>
      </c>
    </row>
    <row r="191" spans="1:104">
      <c r="A191" s="174"/>
      <c r="B191" s="175" t="s">
        <v>77</v>
      </c>
      <c r="C191" s="176" t="str">
        <f>CONCATENATE(B189," ",C189)</f>
        <v>723A Plynofikace</v>
      </c>
      <c r="D191" s="177"/>
      <c r="E191" s="178"/>
      <c r="F191" s="179"/>
      <c r="G191" s="180"/>
      <c r="O191" s="204">
        <v>4</v>
      </c>
      <c r="BA191" s="205">
        <f>SUM(BA189:BA190)</f>
        <v>0</v>
      </c>
      <c r="BB191" s="205">
        <f>SUM(BB189:BB190)</f>
        <v>0</v>
      </c>
      <c r="BC191" s="205">
        <f>SUM(BC189:BC190)</f>
        <v>0</v>
      </c>
      <c r="BD191" s="205">
        <f>SUM(BD189:BD190)</f>
        <v>0</v>
      </c>
      <c r="BE191" s="205">
        <f>SUM(BE189:BE190)</f>
        <v>0</v>
      </c>
    </row>
    <row r="192" spans="1:104">
      <c r="A192" s="162" t="s">
        <v>74</v>
      </c>
      <c r="B192" s="163" t="s">
        <v>380</v>
      </c>
      <c r="C192" s="164" t="s">
        <v>381</v>
      </c>
      <c r="D192" s="165"/>
      <c r="E192" s="166"/>
      <c r="F192" s="166"/>
      <c r="G192" s="167"/>
      <c r="H192" s="203"/>
      <c r="I192" s="203"/>
      <c r="O192" s="204">
        <v>1</v>
      </c>
    </row>
    <row r="193" spans="1:104">
      <c r="A193" s="168">
        <v>142</v>
      </c>
      <c r="B193" s="169" t="s">
        <v>382</v>
      </c>
      <c r="C193" s="170" t="s">
        <v>383</v>
      </c>
      <c r="D193" s="171" t="s">
        <v>87</v>
      </c>
      <c r="E193" s="172">
        <v>1</v>
      </c>
      <c r="F193" s="172"/>
      <c r="G193" s="173"/>
      <c r="O193" s="204">
        <v>2</v>
      </c>
      <c r="AA193" s="202">
        <v>12</v>
      </c>
      <c r="AB193" s="202">
        <v>0</v>
      </c>
      <c r="AC193" s="202">
        <v>16</v>
      </c>
      <c r="AZ193" s="202">
        <v>2</v>
      </c>
      <c r="BA193" s="202">
        <f>IF(AZ193=1,G193,0)</f>
        <v>0</v>
      </c>
      <c r="BB193" s="202">
        <f>IF(AZ193=2,G193,0)</f>
        <v>0</v>
      </c>
      <c r="BC193" s="202">
        <f>IF(AZ193=3,G193,0)</f>
        <v>0</v>
      </c>
      <c r="BD193" s="202">
        <f>IF(AZ193=4,G193,0)</f>
        <v>0</v>
      </c>
      <c r="BE193" s="202">
        <f>IF(AZ193=5,G193,0)</f>
        <v>0</v>
      </c>
      <c r="CA193" s="202">
        <v>12</v>
      </c>
      <c r="CB193" s="202">
        <v>0</v>
      </c>
      <c r="CZ193" s="202">
        <v>0</v>
      </c>
    </row>
    <row r="194" spans="1:104">
      <c r="A194" s="174"/>
      <c r="B194" s="175" t="s">
        <v>77</v>
      </c>
      <c r="C194" s="176" t="str">
        <f>CONCATENATE(B192," ",C192)</f>
        <v>730 Ústřední vytápění</v>
      </c>
      <c r="D194" s="177"/>
      <c r="E194" s="178"/>
      <c r="F194" s="179"/>
      <c r="G194" s="180"/>
      <c r="O194" s="204">
        <v>4</v>
      </c>
      <c r="BA194" s="205">
        <f>SUM(BA192:BA193)</f>
        <v>0</v>
      </c>
      <c r="BB194" s="205">
        <f>SUM(BB192:BB193)</f>
        <v>0</v>
      </c>
      <c r="BC194" s="205">
        <f>SUM(BC192:BC193)</f>
        <v>0</v>
      </c>
      <c r="BD194" s="205">
        <f>SUM(BD192:BD193)</f>
        <v>0</v>
      </c>
      <c r="BE194" s="205">
        <f>SUM(BE192:BE193)</f>
        <v>0</v>
      </c>
    </row>
    <row r="195" spans="1:104">
      <c r="A195" s="162" t="s">
        <v>74</v>
      </c>
      <c r="B195" s="163" t="s">
        <v>384</v>
      </c>
      <c r="C195" s="164" t="s">
        <v>385</v>
      </c>
      <c r="D195" s="165"/>
      <c r="E195" s="166"/>
      <c r="F195" s="166"/>
      <c r="G195" s="167"/>
      <c r="H195" s="203"/>
      <c r="I195" s="203"/>
      <c r="O195" s="204">
        <v>1</v>
      </c>
    </row>
    <row r="196" spans="1:104" ht="22.5">
      <c r="A196" s="168">
        <v>143</v>
      </c>
      <c r="B196" s="169" t="s">
        <v>386</v>
      </c>
      <c r="C196" s="170" t="s">
        <v>387</v>
      </c>
      <c r="D196" s="171" t="s">
        <v>94</v>
      </c>
      <c r="E196" s="172">
        <v>33.03</v>
      </c>
      <c r="F196" s="172"/>
      <c r="G196" s="173"/>
      <c r="O196" s="204">
        <v>2</v>
      </c>
      <c r="AA196" s="202">
        <v>12</v>
      </c>
      <c r="AB196" s="202">
        <v>0</v>
      </c>
      <c r="AC196" s="202">
        <v>130</v>
      </c>
      <c r="AZ196" s="202">
        <v>2</v>
      </c>
      <c r="BA196" s="202">
        <f>IF(AZ196=1,G196,0)</f>
        <v>0</v>
      </c>
      <c r="BB196" s="202">
        <f>IF(AZ196=2,G196,0)</f>
        <v>0</v>
      </c>
      <c r="BC196" s="202">
        <f>IF(AZ196=3,G196,0)</f>
        <v>0</v>
      </c>
      <c r="BD196" s="202">
        <f>IF(AZ196=4,G196,0)</f>
        <v>0</v>
      </c>
      <c r="BE196" s="202">
        <f>IF(AZ196=5,G196,0)</f>
        <v>0</v>
      </c>
      <c r="CA196" s="202">
        <v>12</v>
      </c>
      <c r="CB196" s="202">
        <v>0</v>
      </c>
      <c r="CZ196" s="202">
        <v>1.1350000000000001E-2</v>
      </c>
    </row>
    <row r="197" spans="1:104">
      <c r="A197" s="168">
        <v>144</v>
      </c>
      <c r="B197" s="169" t="s">
        <v>388</v>
      </c>
      <c r="C197" s="170" t="s">
        <v>389</v>
      </c>
      <c r="D197" s="171" t="s">
        <v>62</v>
      </c>
      <c r="E197" s="172">
        <v>110.65049999999999</v>
      </c>
      <c r="F197" s="172"/>
      <c r="G197" s="173"/>
      <c r="O197" s="204">
        <v>2</v>
      </c>
      <c r="AA197" s="202">
        <v>7</v>
      </c>
      <c r="AB197" s="202">
        <v>1002</v>
      </c>
      <c r="AC197" s="202">
        <v>5</v>
      </c>
      <c r="AZ197" s="202">
        <v>2</v>
      </c>
      <c r="BA197" s="202">
        <f>IF(AZ197=1,G197,0)</f>
        <v>0</v>
      </c>
      <c r="BB197" s="202">
        <f>IF(AZ197=2,G197,0)</f>
        <v>0</v>
      </c>
      <c r="BC197" s="202">
        <f>IF(AZ197=3,G197,0)</f>
        <v>0</v>
      </c>
      <c r="BD197" s="202">
        <f>IF(AZ197=4,G197,0)</f>
        <v>0</v>
      </c>
      <c r="BE197" s="202">
        <f>IF(AZ197=5,G197,0)</f>
        <v>0</v>
      </c>
      <c r="CA197" s="202">
        <v>7</v>
      </c>
      <c r="CB197" s="202">
        <v>1002</v>
      </c>
      <c r="CZ197" s="202">
        <v>0</v>
      </c>
    </row>
    <row r="198" spans="1:104">
      <c r="A198" s="174"/>
      <c r="B198" s="175" t="s">
        <v>77</v>
      </c>
      <c r="C198" s="176" t="str">
        <f>CONCATENATE(B195," ",C195)</f>
        <v>762 Konstrukce tesařské</v>
      </c>
      <c r="D198" s="177"/>
      <c r="E198" s="178"/>
      <c r="F198" s="179"/>
      <c r="G198" s="180"/>
      <c r="O198" s="204">
        <v>4</v>
      </c>
      <c r="BA198" s="205">
        <f>SUM(BA195:BA197)</f>
        <v>0</v>
      </c>
      <c r="BB198" s="205">
        <f>SUM(BB195:BB197)</f>
        <v>0</v>
      </c>
      <c r="BC198" s="205">
        <f>SUM(BC195:BC197)</f>
        <v>0</v>
      </c>
      <c r="BD198" s="205">
        <f>SUM(BD195:BD197)</f>
        <v>0</v>
      </c>
      <c r="BE198" s="205">
        <f>SUM(BE195:BE197)</f>
        <v>0</v>
      </c>
    </row>
    <row r="199" spans="1:104">
      <c r="A199" s="162" t="s">
        <v>74</v>
      </c>
      <c r="B199" s="163" t="s">
        <v>390</v>
      </c>
      <c r="C199" s="164" t="s">
        <v>391</v>
      </c>
      <c r="D199" s="165"/>
      <c r="E199" s="166"/>
      <c r="F199" s="166"/>
      <c r="G199" s="167"/>
      <c r="H199" s="203"/>
      <c r="I199" s="203"/>
      <c r="O199" s="204">
        <v>1</v>
      </c>
    </row>
    <row r="200" spans="1:104">
      <c r="A200" s="168">
        <v>145</v>
      </c>
      <c r="B200" s="169" t="s">
        <v>392</v>
      </c>
      <c r="C200" s="170" t="s">
        <v>393</v>
      </c>
      <c r="D200" s="171" t="s">
        <v>148</v>
      </c>
      <c r="E200" s="172">
        <v>21.3</v>
      </c>
      <c r="F200" s="172"/>
      <c r="G200" s="173"/>
      <c r="O200" s="204">
        <v>2</v>
      </c>
      <c r="AA200" s="202">
        <v>12</v>
      </c>
      <c r="AB200" s="202">
        <v>0</v>
      </c>
      <c r="AC200" s="202">
        <v>18</v>
      </c>
      <c r="AZ200" s="202">
        <v>2</v>
      </c>
      <c r="BA200" s="202">
        <f>IF(AZ200=1,G200,0)</f>
        <v>0</v>
      </c>
      <c r="BB200" s="202">
        <f>IF(AZ200=2,G200,0)</f>
        <v>0</v>
      </c>
      <c r="BC200" s="202">
        <f>IF(AZ200=3,G200,0)</f>
        <v>0</v>
      </c>
      <c r="BD200" s="202">
        <f>IF(AZ200=4,G200,0)</f>
        <v>0</v>
      </c>
      <c r="BE200" s="202">
        <f>IF(AZ200=5,G200,0)</f>
        <v>0</v>
      </c>
      <c r="CA200" s="202">
        <v>12</v>
      </c>
      <c r="CB200" s="202">
        <v>0</v>
      </c>
      <c r="CZ200" s="202">
        <v>4.3499999999999997E-3</v>
      </c>
    </row>
    <row r="201" spans="1:104" ht="22.5">
      <c r="A201" s="168">
        <v>146</v>
      </c>
      <c r="B201" s="169" t="s">
        <v>394</v>
      </c>
      <c r="C201" s="170" t="s">
        <v>395</v>
      </c>
      <c r="D201" s="171" t="s">
        <v>153</v>
      </c>
      <c r="E201" s="172">
        <v>1</v>
      </c>
      <c r="F201" s="172"/>
      <c r="G201" s="173"/>
      <c r="O201" s="204">
        <v>2</v>
      </c>
      <c r="AA201" s="202">
        <v>12</v>
      </c>
      <c r="AB201" s="202">
        <v>0</v>
      </c>
      <c r="AC201" s="202">
        <v>17</v>
      </c>
      <c r="AZ201" s="202">
        <v>2</v>
      </c>
      <c r="BA201" s="202">
        <f>IF(AZ201=1,G201,0)</f>
        <v>0</v>
      </c>
      <c r="BB201" s="202">
        <f>IF(AZ201=2,G201,0)</f>
        <v>0</v>
      </c>
      <c r="BC201" s="202">
        <f>IF(AZ201=3,G201,0)</f>
        <v>0</v>
      </c>
      <c r="BD201" s="202">
        <f>IF(AZ201=4,G201,0)</f>
        <v>0</v>
      </c>
      <c r="BE201" s="202">
        <f>IF(AZ201=5,G201,0)</f>
        <v>0</v>
      </c>
      <c r="CA201" s="202">
        <v>12</v>
      </c>
      <c r="CB201" s="202">
        <v>0</v>
      </c>
      <c r="CZ201" s="202">
        <v>8.3499999999999998E-3</v>
      </c>
    </row>
    <row r="202" spans="1:104">
      <c r="A202" s="168">
        <v>147</v>
      </c>
      <c r="B202" s="169" t="s">
        <v>396</v>
      </c>
      <c r="C202" s="170" t="s">
        <v>397</v>
      </c>
      <c r="D202" s="171" t="s">
        <v>62</v>
      </c>
      <c r="E202" s="172">
        <v>59.06926</v>
      </c>
      <c r="F202" s="172"/>
      <c r="G202" s="173"/>
      <c r="O202" s="204">
        <v>2</v>
      </c>
      <c r="AA202" s="202">
        <v>7</v>
      </c>
      <c r="AB202" s="202">
        <v>1002</v>
      </c>
      <c r="AC202" s="202">
        <v>5</v>
      </c>
      <c r="AZ202" s="202">
        <v>2</v>
      </c>
      <c r="BA202" s="202">
        <f>IF(AZ202=1,G202,0)</f>
        <v>0</v>
      </c>
      <c r="BB202" s="202">
        <f>IF(AZ202=2,G202,0)</f>
        <v>0</v>
      </c>
      <c r="BC202" s="202">
        <f>IF(AZ202=3,G202,0)</f>
        <v>0</v>
      </c>
      <c r="BD202" s="202">
        <f>IF(AZ202=4,G202,0)</f>
        <v>0</v>
      </c>
      <c r="BE202" s="202">
        <f>IF(AZ202=5,G202,0)</f>
        <v>0</v>
      </c>
      <c r="CA202" s="202">
        <v>7</v>
      </c>
      <c r="CB202" s="202">
        <v>1002</v>
      </c>
      <c r="CZ202" s="202">
        <v>0</v>
      </c>
    </row>
    <row r="203" spans="1:104">
      <c r="A203" s="174"/>
      <c r="B203" s="175" t="s">
        <v>77</v>
      </c>
      <c r="C203" s="176" t="str">
        <f>CONCATENATE(B199," ",C199)</f>
        <v>764 Konstrukce klempířské</v>
      </c>
      <c r="D203" s="177"/>
      <c r="E203" s="178"/>
      <c r="F203" s="179"/>
      <c r="G203" s="180"/>
      <c r="O203" s="204">
        <v>4</v>
      </c>
      <c r="BA203" s="205">
        <f>SUM(BA199:BA202)</f>
        <v>0</v>
      </c>
      <c r="BB203" s="205">
        <f>SUM(BB199:BB202)</f>
        <v>0</v>
      </c>
      <c r="BC203" s="205">
        <f>SUM(BC199:BC202)</f>
        <v>0</v>
      </c>
      <c r="BD203" s="205">
        <f>SUM(BD199:BD202)</f>
        <v>0</v>
      </c>
      <c r="BE203" s="205">
        <f>SUM(BE199:BE202)</f>
        <v>0</v>
      </c>
    </row>
    <row r="204" spans="1:104">
      <c r="A204" s="196" t="s">
        <v>74</v>
      </c>
      <c r="B204" s="197" t="s">
        <v>398</v>
      </c>
      <c r="C204" s="198" t="s">
        <v>399</v>
      </c>
      <c r="D204" s="199"/>
      <c r="E204" s="200"/>
      <c r="F204" s="200"/>
      <c r="G204" s="201"/>
      <c r="H204" s="203"/>
      <c r="I204" s="203"/>
      <c r="O204" s="204">
        <v>1</v>
      </c>
    </row>
    <row r="205" spans="1:104">
      <c r="A205" s="190">
        <v>148</v>
      </c>
      <c r="B205" s="191" t="s">
        <v>400</v>
      </c>
      <c r="C205" s="192" t="s">
        <v>401</v>
      </c>
      <c r="D205" s="193" t="s">
        <v>153</v>
      </c>
      <c r="E205" s="194">
        <v>4</v>
      </c>
      <c r="F205" s="194"/>
      <c r="G205" s="195"/>
      <c r="O205" s="204">
        <v>2</v>
      </c>
      <c r="AA205" s="202">
        <v>12</v>
      </c>
      <c r="AB205" s="202">
        <v>0</v>
      </c>
      <c r="AC205" s="202">
        <v>19</v>
      </c>
      <c r="AZ205" s="202">
        <v>2</v>
      </c>
      <c r="BA205" s="202">
        <f t="shared" ref="BA205:BA212" si="50">IF(AZ205=1,G205,0)</f>
        <v>0</v>
      </c>
      <c r="BB205" s="202">
        <f t="shared" ref="BB205:BB212" si="51">IF(AZ205=2,G205,0)</f>
        <v>0</v>
      </c>
      <c r="BC205" s="202">
        <f t="shared" ref="BC205:BC212" si="52">IF(AZ205=3,G205,0)</f>
        <v>0</v>
      </c>
      <c r="BD205" s="202">
        <f t="shared" ref="BD205:BD212" si="53">IF(AZ205=4,G205,0)</f>
        <v>0</v>
      </c>
      <c r="BE205" s="202">
        <f t="shared" ref="BE205:BE212" si="54">IF(AZ205=5,G205,0)</f>
        <v>0</v>
      </c>
      <c r="CA205" s="202">
        <v>12</v>
      </c>
      <c r="CB205" s="202">
        <v>0</v>
      </c>
      <c r="CZ205" s="202">
        <v>0</v>
      </c>
    </row>
    <row r="206" spans="1:104">
      <c r="A206" s="190">
        <v>149</v>
      </c>
      <c r="B206" s="191" t="s">
        <v>402</v>
      </c>
      <c r="C206" s="192" t="s">
        <v>403</v>
      </c>
      <c r="D206" s="193" t="s">
        <v>153</v>
      </c>
      <c r="E206" s="194">
        <v>2</v>
      </c>
      <c r="F206" s="194"/>
      <c r="G206" s="195"/>
      <c r="O206" s="204">
        <v>2</v>
      </c>
      <c r="AA206" s="202">
        <v>12</v>
      </c>
      <c r="AB206" s="202">
        <v>0</v>
      </c>
      <c r="AC206" s="202">
        <v>20</v>
      </c>
      <c r="AZ206" s="202">
        <v>2</v>
      </c>
      <c r="BA206" s="202">
        <f t="shared" si="50"/>
        <v>0</v>
      </c>
      <c r="BB206" s="202">
        <f t="shared" si="51"/>
        <v>0</v>
      </c>
      <c r="BC206" s="202">
        <f t="shared" si="52"/>
        <v>0</v>
      </c>
      <c r="BD206" s="202">
        <f t="shared" si="53"/>
        <v>0</v>
      </c>
      <c r="BE206" s="202">
        <f t="shared" si="54"/>
        <v>0</v>
      </c>
      <c r="CA206" s="202">
        <v>12</v>
      </c>
      <c r="CB206" s="202">
        <v>0</v>
      </c>
      <c r="CZ206" s="202">
        <v>0</v>
      </c>
    </row>
    <row r="207" spans="1:104">
      <c r="A207" s="190">
        <v>150</v>
      </c>
      <c r="B207" s="191" t="s">
        <v>404</v>
      </c>
      <c r="C207" s="192" t="s">
        <v>405</v>
      </c>
      <c r="D207" s="193" t="s">
        <v>153</v>
      </c>
      <c r="E207" s="194">
        <v>3</v>
      </c>
      <c r="F207" s="194"/>
      <c r="G207" s="195"/>
      <c r="O207" s="204">
        <v>2</v>
      </c>
      <c r="AA207" s="202">
        <v>12</v>
      </c>
      <c r="AB207" s="202">
        <v>0</v>
      </c>
      <c r="AC207" s="202">
        <v>21</v>
      </c>
      <c r="AZ207" s="202">
        <v>2</v>
      </c>
      <c r="BA207" s="202">
        <f t="shared" si="50"/>
        <v>0</v>
      </c>
      <c r="BB207" s="202">
        <f t="shared" si="51"/>
        <v>0</v>
      </c>
      <c r="BC207" s="202">
        <f t="shared" si="52"/>
        <v>0</v>
      </c>
      <c r="BD207" s="202">
        <f t="shared" si="53"/>
        <v>0</v>
      </c>
      <c r="BE207" s="202">
        <f t="shared" si="54"/>
        <v>0</v>
      </c>
      <c r="CA207" s="202">
        <v>12</v>
      </c>
      <c r="CB207" s="202">
        <v>0</v>
      </c>
      <c r="CZ207" s="202">
        <v>0</v>
      </c>
    </row>
    <row r="208" spans="1:104" ht="22.5">
      <c r="A208" s="190">
        <v>151</v>
      </c>
      <c r="B208" s="191" t="s">
        <v>406</v>
      </c>
      <c r="C208" s="192" t="s">
        <v>407</v>
      </c>
      <c r="D208" s="193" t="s">
        <v>153</v>
      </c>
      <c r="E208" s="194">
        <v>2</v>
      </c>
      <c r="F208" s="194"/>
      <c r="G208" s="195"/>
      <c r="O208" s="204">
        <v>2</v>
      </c>
      <c r="AA208" s="202">
        <v>12</v>
      </c>
      <c r="AB208" s="202">
        <v>0</v>
      </c>
      <c r="AC208" s="202">
        <v>22</v>
      </c>
      <c r="AZ208" s="202">
        <v>2</v>
      </c>
      <c r="BA208" s="202">
        <f t="shared" si="50"/>
        <v>0</v>
      </c>
      <c r="BB208" s="202">
        <f t="shared" si="51"/>
        <v>0</v>
      </c>
      <c r="BC208" s="202">
        <f t="shared" si="52"/>
        <v>0</v>
      </c>
      <c r="BD208" s="202">
        <f t="shared" si="53"/>
        <v>0</v>
      </c>
      <c r="BE208" s="202">
        <f t="shared" si="54"/>
        <v>0</v>
      </c>
      <c r="CA208" s="202">
        <v>12</v>
      </c>
      <c r="CB208" s="202">
        <v>0</v>
      </c>
      <c r="CZ208" s="202">
        <v>0</v>
      </c>
    </row>
    <row r="209" spans="1:104">
      <c r="A209" s="190">
        <v>152</v>
      </c>
      <c r="B209" s="191" t="s">
        <v>408</v>
      </c>
      <c r="C209" s="192" t="s">
        <v>409</v>
      </c>
      <c r="D209" s="193" t="s">
        <v>153</v>
      </c>
      <c r="E209" s="194">
        <v>1</v>
      </c>
      <c r="F209" s="194"/>
      <c r="G209" s="195"/>
      <c r="O209" s="204">
        <v>2</v>
      </c>
      <c r="AA209" s="202">
        <v>12</v>
      </c>
      <c r="AB209" s="202">
        <v>0</v>
      </c>
      <c r="AC209" s="202">
        <v>27</v>
      </c>
      <c r="AZ209" s="202">
        <v>2</v>
      </c>
      <c r="BA209" s="202">
        <f t="shared" si="50"/>
        <v>0</v>
      </c>
      <c r="BB209" s="202">
        <f t="shared" si="51"/>
        <v>0</v>
      </c>
      <c r="BC209" s="202">
        <f t="shared" si="52"/>
        <v>0</v>
      </c>
      <c r="BD209" s="202">
        <f t="shared" si="53"/>
        <v>0</v>
      </c>
      <c r="BE209" s="202">
        <f t="shared" si="54"/>
        <v>0</v>
      </c>
      <c r="CA209" s="202">
        <v>12</v>
      </c>
      <c r="CB209" s="202">
        <v>0</v>
      </c>
      <c r="CZ209" s="202">
        <v>0</v>
      </c>
    </row>
    <row r="210" spans="1:104" ht="22.5">
      <c r="A210" s="190">
        <v>153</v>
      </c>
      <c r="B210" s="191" t="s">
        <v>410</v>
      </c>
      <c r="C210" s="192" t="s">
        <v>411</v>
      </c>
      <c r="D210" s="193" t="s">
        <v>153</v>
      </c>
      <c r="E210" s="194">
        <v>1</v>
      </c>
      <c r="F210" s="194"/>
      <c r="G210" s="195"/>
      <c r="O210" s="204">
        <v>2</v>
      </c>
      <c r="AA210" s="202">
        <v>12</v>
      </c>
      <c r="AB210" s="202">
        <v>0</v>
      </c>
      <c r="AC210" s="202">
        <v>26</v>
      </c>
      <c r="AZ210" s="202">
        <v>2</v>
      </c>
      <c r="BA210" s="202">
        <f t="shared" si="50"/>
        <v>0</v>
      </c>
      <c r="BB210" s="202">
        <f t="shared" si="51"/>
        <v>0</v>
      </c>
      <c r="BC210" s="202">
        <f t="shared" si="52"/>
        <v>0</v>
      </c>
      <c r="BD210" s="202">
        <f t="shared" si="53"/>
        <v>0</v>
      </c>
      <c r="BE210" s="202">
        <f t="shared" si="54"/>
        <v>0</v>
      </c>
      <c r="CA210" s="202">
        <v>12</v>
      </c>
      <c r="CB210" s="202">
        <v>0</v>
      </c>
      <c r="CZ210" s="202">
        <v>0</v>
      </c>
    </row>
    <row r="211" spans="1:104" ht="22.5">
      <c r="A211" s="190">
        <v>154</v>
      </c>
      <c r="B211" s="191" t="s">
        <v>412</v>
      </c>
      <c r="C211" s="192" t="s">
        <v>413</v>
      </c>
      <c r="D211" s="193" t="s">
        <v>153</v>
      </c>
      <c r="E211" s="194">
        <v>1</v>
      </c>
      <c r="F211" s="194"/>
      <c r="G211" s="195"/>
      <c r="O211" s="204">
        <v>2</v>
      </c>
      <c r="AA211" s="202">
        <v>12</v>
      </c>
      <c r="AB211" s="202">
        <v>0</v>
      </c>
      <c r="AC211" s="202">
        <v>25</v>
      </c>
      <c r="AZ211" s="202">
        <v>2</v>
      </c>
      <c r="BA211" s="202">
        <f t="shared" si="50"/>
        <v>0</v>
      </c>
      <c r="BB211" s="202">
        <f t="shared" si="51"/>
        <v>0</v>
      </c>
      <c r="BC211" s="202">
        <f t="shared" si="52"/>
        <v>0</v>
      </c>
      <c r="BD211" s="202">
        <f t="shared" si="53"/>
        <v>0</v>
      </c>
      <c r="BE211" s="202">
        <f t="shared" si="54"/>
        <v>0</v>
      </c>
      <c r="CA211" s="202">
        <v>12</v>
      </c>
      <c r="CB211" s="202">
        <v>0</v>
      </c>
      <c r="CZ211" s="202">
        <v>0</v>
      </c>
    </row>
    <row r="212" spans="1:104">
      <c r="A212" s="168">
        <v>155</v>
      </c>
      <c r="B212" s="169" t="s">
        <v>511</v>
      </c>
      <c r="C212" s="170" t="s">
        <v>414</v>
      </c>
      <c r="D212" s="171" t="s">
        <v>133</v>
      </c>
      <c r="E212" s="172">
        <v>0.28000000000000003</v>
      </c>
      <c r="F212" s="172"/>
      <c r="G212" s="173"/>
      <c r="O212" s="204">
        <v>2</v>
      </c>
      <c r="AA212" s="202">
        <v>7</v>
      </c>
      <c r="AB212" s="202">
        <v>1002</v>
      </c>
      <c r="AC212" s="202">
        <v>5</v>
      </c>
      <c r="AZ212" s="202">
        <v>2</v>
      </c>
      <c r="BA212" s="202">
        <f t="shared" si="50"/>
        <v>0</v>
      </c>
      <c r="BB212" s="202">
        <f t="shared" si="51"/>
        <v>0</v>
      </c>
      <c r="BC212" s="202">
        <f t="shared" si="52"/>
        <v>0</v>
      </c>
      <c r="BD212" s="202">
        <f t="shared" si="53"/>
        <v>0</v>
      </c>
      <c r="BE212" s="202">
        <f t="shared" si="54"/>
        <v>0</v>
      </c>
      <c r="CA212" s="202">
        <v>7</v>
      </c>
      <c r="CB212" s="202">
        <v>1002</v>
      </c>
      <c r="CZ212" s="202">
        <v>0</v>
      </c>
    </row>
    <row r="213" spans="1:104">
      <c r="A213" s="174"/>
      <c r="B213" s="175" t="s">
        <v>77</v>
      </c>
      <c r="C213" s="176" t="str">
        <f>CONCATENATE(B204," ",C204)</f>
        <v>766 Konstrukce truhlářské</v>
      </c>
      <c r="D213" s="177"/>
      <c r="E213" s="178"/>
      <c r="F213" s="179"/>
      <c r="G213" s="180"/>
      <c r="O213" s="204">
        <v>4</v>
      </c>
      <c r="BA213" s="205">
        <f>SUM(BA204:BA212)</f>
        <v>0</v>
      </c>
      <c r="BB213" s="205">
        <f>SUM(BB204:BB212)</f>
        <v>0</v>
      </c>
      <c r="BC213" s="205">
        <f>SUM(BC204:BC212)</f>
        <v>0</v>
      </c>
      <c r="BD213" s="205">
        <f>SUM(BD204:BD212)</f>
        <v>0</v>
      </c>
      <c r="BE213" s="205">
        <f>SUM(BE204:BE212)</f>
        <v>0</v>
      </c>
    </row>
    <row r="214" spans="1:104">
      <c r="A214" s="162" t="s">
        <v>74</v>
      </c>
      <c r="B214" s="163" t="s">
        <v>415</v>
      </c>
      <c r="C214" s="164" t="s">
        <v>416</v>
      </c>
      <c r="D214" s="165"/>
      <c r="E214" s="166"/>
      <c r="F214" s="166"/>
      <c r="G214" s="167"/>
      <c r="H214" s="203"/>
      <c r="I214" s="203"/>
      <c r="O214" s="204">
        <v>1</v>
      </c>
    </row>
    <row r="215" spans="1:104" ht="22.5">
      <c r="A215" s="168">
        <v>156</v>
      </c>
      <c r="B215" s="169" t="s">
        <v>417</v>
      </c>
      <c r="C215" s="170" t="s">
        <v>418</v>
      </c>
      <c r="D215" s="171" t="s">
        <v>153</v>
      </c>
      <c r="E215" s="172">
        <v>1</v>
      </c>
      <c r="F215" s="172"/>
      <c r="G215" s="173"/>
      <c r="O215" s="204">
        <v>2</v>
      </c>
      <c r="AA215" s="202">
        <v>12</v>
      </c>
      <c r="AB215" s="202">
        <v>0</v>
      </c>
      <c r="AC215" s="202">
        <v>28</v>
      </c>
      <c r="AZ215" s="202">
        <v>2</v>
      </c>
      <c r="BA215" s="202">
        <f>IF(AZ215=1,G215,0)</f>
        <v>0</v>
      </c>
      <c r="BB215" s="202">
        <f>IF(AZ215=2,G215,0)</f>
        <v>0</v>
      </c>
      <c r="BC215" s="202">
        <f>IF(AZ215=3,G215,0)</f>
        <v>0</v>
      </c>
      <c r="BD215" s="202">
        <f>IF(AZ215=4,G215,0)</f>
        <v>0</v>
      </c>
      <c r="BE215" s="202">
        <f>IF(AZ215=5,G215,0)</f>
        <v>0</v>
      </c>
      <c r="CA215" s="202">
        <v>12</v>
      </c>
      <c r="CB215" s="202">
        <v>0</v>
      </c>
      <c r="CZ215" s="202">
        <v>0</v>
      </c>
    </row>
    <row r="216" spans="1:104">
      <c r="A216" s="174"/>
      <c r="B216" s="175" t="s">
        <v>77</v>
      </c>
      <c r="C216" s="176" t="str">
        <f>CONCATENATE(B214," ",C214)</f>
        <v>766 A Výplně otvorů z plastu</v>
      </c>
      <c r="D216" s="177"/>
      <c r="E216" s="178"/>
      <c r="F216" s="179"/>
      <c r="G216" s="180"/>
      <c r="O216" s="204">
        <v>4</v>
      </c>
      <c r="BA216" s="205">
        <f>SUM(BA214:BA215)</f>
        <v>0</v>
      </c>
      <c r="BB216" s="205">
        <f>SUM(BB214:BB215)</f>
        <v>0</v>
      </c>
      <c r="BC216" s="205">
        <f>SUM(BC214:BC215)</f>
        <v>0</v>
      </c>
      <c r="BD216" s="205">
        <f>SUM(BD214:BD215)</f>
        <v>0</v>
      </c>
      <c r="BE216" s="205">
        <f>SUM(BE214:BE215)</f>
        <v>0</v>
      </c>
    </row>
    <row r="217" spans="1:104">
      <c r="A217" s="162" t="s">
        <v>74</v>
      </c>
      <c r="B217" s="163" t="s">
        <v>419</v>
      </c>
      <c r="C217" s="164" t="s">
        <v>420</v>
      </c>
      <c r="D217" s="165"/>
      <c r="E217" s="166"/>
      <c r="F217" s="166"/>
      <c r="G217" s="167"/>
      <c r="H217" s="203"/>
      <c r="I217" s="203"/>
      <c r="O217" s="204">
        <v>1</v>
      </c>
    </row>
    <row r="218" spans="1:104" ht="33.75">
      <c r="A218" s="190">
        <v>157</v>
      </c>
      <c r="B218" s="191" t="s">
        <v>421</v>
      </c>
      <c r="C218" s="192" t="s">
        <v>512</v>
      </c>
      <c r="D218" s="193" t="s">
        <v>87</v>
      </c>
      <c r="E218" s="194">
        <v>1</v>
      </c>
      <c r="F218" s="194"/>
      <c r="G218" s="195"/>
      <c r="O218" s="204">
        <v>2</v>
      </c>
      <c r="AA218" s="202">
        <v>12</v>
      </c>
      <c r="AB218" s="202">
        <v>0</v>
      </c>
      <c r="AC218" s="202">
        <v>221</v>
      </c>
      <c r="AZ218" s="202">
        <v>2</v>
      </c>
      <c r="BA218" s="202">
        <f>IF(AZ218=1,G218,0)</f>
        <v>0</v>
      </c>
      <c r="BB218" s="202">
        <f>IF(AZ218=2,G218,0)</f>
        <v>0</v>
      </c>
      <c r="BC218" s="202">
        <f>IF(AZ218=3,G218,0)</f>
        <v>0</v>
      </c>
      <c r="BD218" s="202">
        <f>IF(AZ218=4,G218,0)</f>
        <v>0</v>
      </c>
      <c r="BE218" s="202">
        <f>IF(AZ218=5,G218,0)</f>
        <v>0</v>
      </c>
      <c r="CA218" s="202">
        <v>12</v>
      </c>
      <c r="CB218" s="202">
        <v>0</v>
      </c>
      <c r="CZ218" s="202">
        <v>2.0300000000000001E-3</v>
      </c>
    </row>
    <row r="219" spans="1:104">
      <c r="A219" s="168">
        <v>158</v>
      </c>
      <c r="B219" s="169" t="s">
        <v>422</v>
      </c>
      <c r="C219" s="170" t="s">
        <v>423</v>
      </c>
      <c r="D219" s="171" t="s">
        <v>94</v>
      </c>
      <c r="E219" s="172">
        <v>1</v>
      </c>
      <c r="F219" s="172"/>
      <c r="G219" s="173"/>
      <c r="O219" s="204">
        <v>2</v>
      </c>
      <c r="AA219" s="202">
        <v>12</v>
      </c>
      <c r="AB219" s="202">
        <v>0</v>
      </c>
      <c r="AC219" s="202">
        <v>228</v>
      </c>
      <c r="AZ219" s="202">
        <v>2</v>
      </c>
      <c r="BA219" s="202">
        <f>IF(AZ219=1,G219,0)</f>
        <v>0</v>
      </c>
      <c r="BB219" s="202">
        <f>IF(AZ219=2,G219,0)</f>
        <v>0</v>
      </c>
      <c r="BC219" s="202">
        <f>IF(AZ219=3,G219,0)</f>
        <v>0</v>
      </c>
      <c r="BD219" s="202">
        <f>IF(AZ219=4,G219,0)</f>
        <v>0</v>
      </c>
      <c r="BE219" s="202">
        <f>IF(AZ219=5,G219,0)</f>
        <v>0</v>
      </c>
      <c r="CA219" s="202">
        <v>12</v>
      </c>
      <c r="CB219" s="202">
        <v>0</v>
      </c>
      <c r="CZ219" s="202">
        <v>0</v>
      </c>
    </row>
    <row r="220" spans="1:104">
      <c r="A220" s="174"/>
      <c r="B220" s="175" t="s">
        <v>77</v>
      </c>
      <c r="C220" s="176" t="str">
        <f>CONCATENATE(B217," ",C217)</f>
        <v>767 Konstrukce zámečnické</v>
      </c>
      <c r="D220" s="177"/>
      <c r="E220" s="178"/>
      <c r="F220" s="179"/>
      <c r="G220" s="180"/>
      <c r="O220" s="204">
        <v>4</v>
      </c>
      <c r="BA220" s="205">
        <f>SUM(BA217:BA219)</f>
        <v>0</v>
      </c>
      <c r="BB220" s="205">
        <f>SUM(BB217:BB219)</f>
        <v>0</v>
      </c>
      <c r="BC220" s="205">
        <f>SUM(BC217:BC219)</f>
        <v>0</v>
      </c>
      <c r="BD220" s="205">
        <f>SUM(BD217:BD219)</f>
        <v>0</v>
      </c>
      <c r="BE220" s="205">
        <f>SUM(BE217:BE219)</f>
        <v>0</v>
      </c>
    </row>
    <row r="221" spans="1:104">
      <c r="A221" s="162" t="s">
        <v>74</v>
      </c>
      <c r="B221" s="163" t="s">
        <v>424</v>
      </c>
      <c r="C221" s="164" t="s">
        <v>425</v>
      </c>
      <c r="D221" s="165"/>
      <c r="E221" s="166"/>
      <c r="F221" s="166"/>
      <c r="G221" s="167"/>
      <c r="H221" s="203"/>
      <c r="I221" s="203"/>
      <c r="O221" s="204">
        <v>1</v>
      </c>
    </row>
    <row r="222" spans="1:104">
      <c r="A222" s="168">
        <v>159</v>
      </c>
      <c r="B222" s="169" t="s">
        <v>426</v>
      </c>
      <c r="C222" s="170" t="s">
        <v>427</v>
      </c>
      <c r="D222" s="171" t="s">
        <v>94</v>
      </c>
      <c r="E222" s="172">
        <v>81.3</v>
      </c>
      <c r="F222" s="172"/>
      <c r="G222" s="173"/>
      <c r="O222" s="204">
        <v>2</v>
      </c>
      <c r="AA222" s="202">
        <v>1</v>
      </c>
      <c r="AB222" s="202">
        <v>7</v>
      </c>
      <c r="AC222" s="202">
        <v>7</v>
      </c>
      <c r="AZ222" s="202">
        <v>2</v>
      </c>
      <c r="BA222" s="202">
        <f t="shared" ref="BA222:BA231" si="55">IF(AZ222=1,G222,0)</f>
        <v>0</v>
      </c>
      <c r="BB222" s="202">
        <f t="shared" ref="BB222:BB231" si="56">IF(AZ222=2,G222,0)</f>
        <v>0</v>
      </c>
      <c r="BC222" s="202">
        <f t="shared" ref="BC222:BC231" si="57">IF(AZ222=3,G222,0)</f>
        <v>0</v>
      </c>
      <c r="BD222" s="202">
        <f t="shared" ref="BD222:BD231" si="58">IF(AZ222=4,G222,0)</f>
        <v>0</v>
      </c>
      <c r="BE222" s="202">
        <f t="shared" ref="BE222:BE231" si="59">IF(AZ222=5,G222,0)</f>
        <v>0</v>
      </c>
      <c r="CA222" s="202">
        <v>1</v>
      </c>
      <c r="CB222" s="202">
        <v>7</v>
      </c>
      <c r="CZ222" s="202">
        <v>2.1000000000000001E-4</v>
      </c>
    </row>
    <row r="223" spans="1:104">
      <c r="A223" s="168">
        <v>160</v>
      </c>
      <c r="B223" s="169" t="s">
        <v>428</v>
      </c>
      <c r="C223" s="170" t="s">
        <v>429</v>
      </c>
      <c r="D223" s="171" t="s">
        <v>148</v>
      </c>
      <c r="E223" s="172">
        <v>53.4</v>
      </c>
      <c r="F223" s="172"/>
      <c r="G223" s="173"/>
      <c r="O223" s="204">
        <v>2</v>
      </c>
      <c r="AA223" s="202">
        <v>1</v>
      </c>
      <c r="AB223" s="202">
        <v>7</v>
      </c>
      <c r="AC223" s="202">
        <v>7</v>
      </c>
      <c r="AZ223" s="202">
        <v>2</v>
      </c>
      <c r="BA223" s="202">
        <f t="shared" si="55"/>
        <v>0</v>
      </c>
      <c r="BB223" s="202">
        <f t="shared" si="56"/>
        <v>0</v>
      </c>
      <c r="BC223" s="202">
        <f t="shared" si="57"/>
        <v>0</v>
      </c>
      <c r="BD223" s="202">
        <f t="shared" si="58"/>
        <v>0</v>
      </c>
      <c r="BE223" s="202">
        <f t="shared" si="59"/>
        <v>0</v>
      </c>
      <c r="CA223" s="202">
        <v>1</v>
      </c>
      <c r="CB223" s="202">
        <v>7</v>
      </c>
      <c r="CZ223" s="202">
        <v>4.4000000000000002E-4</v>
      </c>
    </row>
    <row r="224" spans="1:104">
      <c r="A224" s="168">
        <v>161</v>
      </c>
      <c r="B224" s="169" t="s">
        <v>430</v>
      </c>
      <c r="C224" s="170" t="s">
        <v>431</v>
      </c>
      <c r="D224" s="171" t="s">
        <v>148</v>
      </c>
      <c r="E224" s="172">
        <v>53.4</v>
      </c>
      <c r="F224" s="172"/>
      <c r="G224" s="173"/>
      <c r="O224" s="204">
        <v>2</v>
      </c>
      <c r="AA224" s="202">
        <v>1</v>
      </c>
      <c r="AB224" s="202">
        <v>7</v>
      </c>
      <c r="AC224" s="202">
        <v>7</v>
      </c>
      <c r="AZ224" s="202">
        <v>2</v>
      </c>
      <c r="BA224" s="202">
        <f t="shared" si="55"/>
        <v>0</v>
      </c>
      <c r="BB224" s="202">
        <f t="shared" si="56"/>
        <v>0</v>
      </c>
      <c r="BC224" s="202">
        <f t="shared" si="57"/>
        <v>0</v>
      </c>
      <c r="BD224" s="202">
        <f t="shared" si="58"/>
        <v>0</v>
      </c>
      <c r="BE224" s="202">
        <f t="shared" si="59"/>
        <v>0</v>
      </c>
      <c r="CA224" s="202">
        <v>1</v>
      </c>
      <c r="CB224" s="202">
        <v>7</v>
      </c>
      <c r="CZ224" s="202">
        <v>0</v>
      </c>
    </row>
    <row r="225" spans="1:104">
      <c r="A225" s="168">
        <v>162</v>
      </c>
      <c r="B225" s="169" t="s">
        <v>432</v>
      </c>
      <c r="C225" s="170" t="s">
        <v>433</v>
      </c>
      <c r="D225" s="171" t="s">
        <v>94</v>
      </c>
      <c r="E225" s="172">
        <v>75.959999999999994</v>
      </c>
      <c r="F225" s="172"/>
      <c r="G225" s="173"/>
      <c r="O225" s="204">
        <v>2</v>
      </c>
      <c r="AA225" s="202">
        <v>1</v>
      </c>
      <c r="AB225" s="202">
        <v>7</v>
      </c>
      <c r="AC225" s="202">
        <v>7</v>
      </c>
      <c r="AZ225" s="202">
        <v>2</v>
      </c>
      <c r="BA225" s="202">
        <f t="shared" si="55"/>
        <v>0</v>
      </c>
      <c r="BB225" s="202">
        <f t="shared" si="56"/>
        <v>0</v>
      </c>
      <c r="BC225" s="202">
        <f t="shared" si="57"/>
        <v>0</v>
      </c>
      <c r="BD225" s="202">
        <f t="shared" si="58"/>
        <v>0</v>
      </c>
      <c r="BE225" s="202">
        <f t="shared" si="59"/>
        <v>0</v>
      </c>
      <c r="CA225" s="202">
        <v>1</v>
      </c>
      <c r="CB225" s="202">
        <v>7</v>
      </c>
      <c r="CZ225" s="202">
        <v>3.48E-3</v>
      </c>
    </row>
    <row r="226" spans="1:104">
      <c r="A226" s="168">
        <v>163</v>
      </c>
      <c r="B226" s="169" t="s">
        <v>434</v>
      </c>
      <c r="C226" s="170" t="s">
        <v>435</v>
      </c>
      <c r="D226" s="171" t="s">
        <v>148</v>
      </c>
      <c r="E226" s="172">
        <v>10</v>
      </c>
      <c r="F226" s="172"/>
      <c r="G226" s="173"/>
      <c r="O226" s="204">
        <v>2</v>
      </c>
      <c r="AA226" s="202">
        <v>1</v>
      </c>
      <c r="AB226" s="202">
        <v>7</v>
      </c>
      <c r="AC226" s="202">
        <v>7</v>
      </c>
      <c r="AZ226" s="202">
        <v>2</v>
      </c>
      <c r="BA226" s="202">
        <f t="shared" si="55"/>
        <v>0</v>
      </c>
      <c r="BB226" s="202">
        <f t="shared" si="56"/>
        <v>0</v>
      </c>
      <c r="BC226" s="202">
        <f t="shared" si="57"/>
        <v>0</v>
      </c>
      <c r="BD226" s="202">
        <f t="shared" si="58"/>
        <v>0</v>
      </c>
      <c r="BE226" s="202">
        <f t="shared" si="59"/>
        <v>0</v>
      </c>
      <c r="CA226" s="202">
        <v>1</v>
      </c>
      <c r="CB226" s="202">
        <v>7</v>
      </c>
      <c r="CZ226" s="202">
        <v>4.0000000000000003E-5</v>
      </c>
    </row>
    <row r="227" spans="1:104">
      <c r="A227" s="168">
        <v>164</v>
      </c>
      <c r="B227" s="169" t="s">
        <v>436</v>
      </c>
      <c r="C227" s="170" t="s">
        <v>437</v>
      </c>
      <c r="D227" s="171" t="s">
        <v>94</v>
      </c>
      <c r="E227" s="172">
        <v>47.62</v>
      </c>
      <c r="F227" s="172"/>
      <c r="G227" s="173"/>
      <c r="O227" s="204">
        <v>2</v>
      </c>
      <c r="AA227" s="202">
        <v>1</v>
      </c>
      <c r="AB227" s="202">
        <v>7</v>
      </c>
      <c r="AC227" s="202">
        <v>7</v>
      </c>
      <c r="AZ227" s="202">
        <v>2</v>
      </c>
      <c r="BA227" s="202">
        <f t="shared" si="55"/>
        <v>0</v>
      </c>
      <c r="BB227" s="202">
        <f t="shared" si="56"/>
        <v>0</v>
      </c>
      <c r="BC227" s="202">
        <f t="shared" si="57"/>
        <v>0</v>
      </c>
      <c r="BD227" s="202">
        <f t="shared" si="58"/>
        <v>0</v>
      </c>
      <c r="BE227" s="202">
        <f t="shared" si="59"/>
        <v>0</v>
      </c>
      <c r="CA227" s="202">
        <v>1</v>
      </c>
      <c r="CB227" s="202">
        <v>7</v>
      </c>
      <c r="CZ227" s="202">
        <v>1.1999999999999999E-3</v>
      </c>
    </row>
    <row r="228" spans="1:104">
      <c r="A228" s="168">
        <v>165</v>
      </c>
      <c r="B228" s="169" t="s">
        <v>438</v>
      </c>
      <c r="C228" s="170" t="s">
        <v>439</v>
      </c>
      <c r="D228" s="171" t="s">
        <v>94</v>
      </c>
      <c r="E228" s="172">
        <v>33.68</v>
      </c>
      <c r="F228" s="172"/>
      <c r="G228" s="173"/>
      <c r="O228" s="204">
        <v>2</v>
      </c>
      <c r="AA228" s="202">
        <v>1</v>
      </c>
      <c r="AB228" s="202">
        <v>7</v>
      </c>
      <c r="AC228" s="202">
        <v>7</v>
      </c>
      <c r="AZ228" s="202">
        <v>2</v>
      </c>
      <c r="BA228" s="202">
        <f t="shared" si="55"/>
        <v>0</v>
      </c>
      <c r="BB228" s="202">
        <f t="shared" si="56"/>
        <v>0</v>
      </c>
      <c r="BC228" s="202">
        <f t="shared" si="57"/>
        <v>0</v>
      </c>
      <c r="BD228" s="202">
        <f t="shared" si="58"/>
        <v>0</v>
      </c>
      <c r="BE228" s="202">
        <f t="shared" si="59"/>
        <v>0</v>
      </c>
      <c r="CA228" s="202">
        <v>1</v>
      </c>
      <c r="CB228" s="202">
        <v>7</v>
      </c>
      <c r="CZ228" s="202">
        <v>8.0000000000000004E-4</v>
      </c>
    </row>
    <row r="229" spans="1:104">
      <c r="A229" s="168">
        <v>166</v>
      </c>
      <c r="B229" s="169" t="s">
        <v>440</v>
      </c>
      <c r="C229" s="170" t="s">
        <v>441</v>
      </c>
      <c r="D229" s="171" t="s">
        <v>148</v>
      </c>
      <c r="E229" s="172">
        <v>8.4</v>
      </c>
      <c r="F229" s="172"/>
      <c r="G229" s="173"/>
      <c r="O229" s="204">
        <v>2</v>
      </c>
      <c r="AA229" s="202">
        <v>1</v>
      </c>
      <c r="AB229" s="202">
        <v>7</v>
      </c>
      <c r="AC229" s="202">
        <v>7</v>
      </c>
      <c r="AZ229" s="202">
        <v>2</v>
      </c>
      <c r="BA229" s="202">
        <f t="shared" si="55"/>
        <v>0</v>
      </c>
      <c r="BB229" s="202">
        <f t="shared" si="56"/>
        <v>0</v>
      </c>
      <c r="BC229" s="202">
        <f t="shared" si="57"/>
        <v>0</v>
      </c>
      <c r="BD229" s="202">
        <f t="shared" si="58"/>
        <v>0</v>
      </c>
      <c r="BE229" s="202">
        <f t="shared" si="59"/>
        <v>0</v>
      </c>
      <c r="CA229" s="202">
        <v>1</v>
      </c>
      <c r="CB229" s="202">
        <v>7</v>
      </c>
      <c r="CZ229" s="202">
        <v>0</v>
      </c>
    </row>
    <row r="230" spans="1:104" ht="22.5">
      <c r="A230" s="168">
        <v>167</v>
      </c>
      <c r="B230" s="169" t="s">
        <v>442</v>
      </c>
      <c r="C230" s="170" t="s">
        <v>443</v>
      </c>
      <c r="D230" s="171" t="s">
        <v>94</v>
      </c>
      <c r="E230" s="172">
        <v>85.364999999999995</v>
      </c>
      <c r="F230" s="172"/>
      <c r="G230" s="173"/>
      <c r="O230" s="204">
        <v>2</v>
      </c>
      <c r="AA230" s="202">
        <v>12</v>
      </c>
      <c r="AB230" s="202">
        <v>1</v>
      </c>
      <c r="AC230" s="202">
        <v>29</v>
      </c>
      <c r="AZ230" s="202">
        <v>2</v>
      </c>
      <c r="BA230" s="202">
        <f t="shared" si="55"/>
        <v>0</v>
      </c>
      <c r="BB230" s="202">
        <f t="shared" si="56"/>
        <v>0</v>
      </c>
      <c r="BC230" s="202">
        <f t="shared" si="57"/>
        <v>0</v>
      </c>
      <c r="BD230" s="202">
        <f t="shared" si="58"/>
        <v>0</v>
      </c>
      <c r="BE230" s="202">
        <f t="shared" si="59"/>
        <v>0</v>
      </c>
      <c r="CA230" s="202">
        <v>12</v>
      </c>
      <c r="CB230" s="202">
        <v>1</v>
      </c>
      <c r="CZ230" s="202">
        <v>0</v>
      </c>
    </row>
    <row r="231" spans="1:104">
      <c r="A231" s="168">
        <v>168</v>
      </c>
      <c r="B231" s="169" t="s">
        <v>444</v>
      </c>
      <c r="C231" s="170" t="s">
        <v>445</v>
      </c>
      <c r="D231" s="171" t="s">
        <v>62</v>
      </c>
      <c r="E231" s="172">
        <v>655.68330000000003</v>
      </c>
      <c r="F231" s="172"/>
      <c r="G231" s="173"/>
      <c r="O231" s="204">
        <v>2</v>
      </c>
      <c r="AA231" s="202">
        <v>7</v>
      </c>
      <c r="AB231" s="202">
        <v>1002</v>
      </c>
      <c r="AC231" s="202">
        <v>5</v>
      </c>
      <c r="AZ231" s="202">
        <v>2</v>
      </c>
      <c r="BA231" s="202">
        <f t="shared" si="55"/>
        <v>0</v>
      </c>
      <c r="BB231" s="202">
        <f t="shared" si="56"/>
        <v>0</v>
      </c>
      <c r="BC231" s="202">
        <f t="shared" si="57"/>
        <v>0</v>
      </c>
      <c r="BD231" s="202">
        <f t="shared" si="58"/>
        <v>0</v>
      </c>
      <c r="BE231" s="202">
        <f t="shared" si="59"/>
        <v>0</v>
      </c>
      <c r="CA231" s="202">
        <v>7</v>
      </c>
      <c r="CB231" s="202">
        <v>1002</v>
      </c>
      <c r="CZ231" s="202">
        <v>0</v>
      </c>
    </row>
    <row r="232" spans="1:104">
      <c r="A232" s="174"/>
      <c r="B232" s="175" t="s">
        <v>77</v>
      </c>
      <c r="C232" s="176" t="str">
        <f>CONCATENATE(B221," ",C221)</f>
        <v>771 Podlahy z dlaždic a obklady</v>
      </c>
      <c r="D232" s="177"/>
      <c r="E232" s="178"/>
      <c r="F232" s="179"/>
      <c r="G232" s="180"/>
      <c r="O232" s="204">
        <v>4</v>
      </c>
      <c r="BA232" s="205">
        <f>SUM(BA221:BA231)</f>
        <v>0</v>
      </c>
      <c r="BB232" s="205">
        <f>SUM(BB221:BB231)</f>
        <v>0</v>
      </c>
      <c r="BC232" s="205">
        <f>SUM(BC221:BC231)</f>
        <v>0</v>
      </c>
      <c r="BD232" s="205">
        <f>SUM(BD221:BD231)</f>
        <v>0</v>
      </c>
      <c r="BE232" s="205">
        <f>SUM(BE221:BE231)</f>
        <v>0</v>
      </c>
    </row>
    <row r="233" spans="1:104">
      <c r="A233" s="162" t="s">
        <v>74</v>
      </c>
      <c r="B233" s="163" t="s">
        <v>446</v>
      </c>
      <c r="C233" s="164" t="s">
        <v>447</v>
      </c>
      <c r="D233" s="165"/>
      <c r="E233" s="166"/>
      <c r="F233" s="166"/>
      <c r="G233" s="167"/>
      <c r="H233" s="203"/>
      <c r="I233" s="203"/>
      <c r="O233" s="204">
        <v>1</v>
      </c>
    </row>
    <row r="234" spans="1:104">
      <c r="A234" s="168">
        <v>169</v>
      </c>
      <c r="B234" s="169" t="s">
        <v>448</v>
      </c>
      <c r="C234" s="170" t="s">
        <v>449</v>
      </c>
      <c r="D234" s="171" t="s">
        <v>148</v>
      </c>
      <c r="E234" s="172">
        <v>26</v>
      </c>
      <c r="F234" s="172"/>
      <c r="G234" s="173"/>
      <c r="O234" s="204">
        <v>2</v>
      </c>
      <c r="AA234" s="202">
        <v>1</v>
      </c>
      <c r="AB234" s="202">
        <v>7</v>
      </c>
      <c r="AC234" s="202">
        <v>7</v>
      </c>
      <c r="AZ234" s="202">
        <v>2</v>
      </c>
      <c r="BA234" s="202">
        <f>IF(AZ234=1,G234,0)</f>
        <v>0</v>
      </c>
      <c r="BB234" s="202">
        <f>IF(AZ234=2,G234,0)</f>
        <v>0</v>
      </c>
      <c r="BC234" s="202">
        <f>IF(AZ234=3,G234,0)</f>
        <v>0</v>
      </c>
      <c r="BD234" s="202">
        <f>IF(AZ234=4,G234,0)</f>
        <v>0</v>
      </c>
      <c r="BE234" s="202">
        <f>IF(AZ234=5,G234,0)</f>
        <v>0</v>
      </c>
      <c r="CA234" s="202">
        <v>1</v>
      </c>
      <c r="CB234" s="202">
        <v>7</v>
      </c>
      <c r="CZ234" s="202">
        <v>0</v>
      </c>
    </row>
    <row r="235" spans="1:104">
      <c r="A235" s="168">
        <v>170</v>
      </c>
      <c r="B235" s="169" t="s">
        <v>450</v>
      </c>
      <c r="C235" s="170" t="s">
        <v>451</v>
      </c>
      <c r="D235" s="171" t="s">
        <v>94</v>
      </c>
      <c r="E235" s="172">
        <v>44.01</v>
      </c>
      <c r="F235" s="172"/>
      <c r="G235" s="173"/>
      <c r="O235" s="204">
        <v>2</v>
      </c>
      <c r="AA235" s="202">
        <v>1</v>
      </c>
      <c r="AB235" s="202">
        <v>7</v>
      </c>
      <c r="AC235" s="202">
        <v>7</v>
      </c>
      <c r="AZ235" s="202">
        <v>2</v>
      </c>
      <c r="BA235" s="202">
        <f>IF(AZ235=1,G235,0)</f>
        <v>0</v>
      </c>
      <c r="BB235" s="202">
        <f>IF(AZ235=2,G235,0)</f>
        <v>0</v>
      </c>
      <c r="BC235" s="202">
        <f>IF(AZ235=3,G235,0)</f>
        <v>0</v>
      </c>
      <c r="BD235" s="202">
        <f>IF(AZ235=4,G235,0)</f>
        <v>0</v>
      </c>
      <c r="BE235" s="202">
        <f>IF(AZ235=5,G235,0)</f>
        <v>0</v>
      </c>
      <c r="CA235" s="202">
        <v>1</v>
      </c>
      <c r="CB235" s="202">
        <v>7</v>
      </c>
      <c r="CZ235" s="202">
        <v>3.6000000000000002E-4</v>
      </c>
    </row>
    <row r="236" spans="1:104" ht="22.5">
      <c r="A236" s="168">
        <v>171</v>
      </c>
      <c r="B236" s="169" t="s">
        <v>452</v>
      </c>
      <c r="C236" s="170" t="s">
        <v>453</v>
      </c>
      <c r="D236" s="171" t="s">
        <v>148</v>
      </c>
      <c r="E236" s="172">
        <v>28.6</v>
      </c>
      <c r="F236" s="172"/>
      <c r="G236" s="173"/>
      <c r="O236" s="204">
        <v>2</v>
      </c>
      <c r="AA236" s="202">
        <v>3</v>
      </c>
      <c r="AB236" s="202">
        <v>7</v>
      </c>
      <c r="AC236" s="202">
        <v>61413330</v>
      </c>
      <c r="AZ236" s="202">
        <v>2</v>
      </c>
      <c r="BA236" s="202">
        <f>IF(AZ236=1,G236,0)</f>
        <v>0</v>
      </c>
      <c r="BB236" s="202">
        <f>IF(AZ236=2,G236,0)</f>
        <v>0</v>
      </c>
      <c r="BC236" s="202">
        <f>IF(AZ236=3,G236,0)</f>
        <v>0</v>
      </c>
      <c r="BD236" s="202">
        <f>IF(AZ236=4,G236,0)</f>
        <v>0</v>
      </c>
      <c r="BE236" s="202">
        <f>IF(AZ236=5,G236,0)</f>
        <v>0</v>
      </c>
      <c r="CA236" s="202">
        <v>3</v>
      </c>
      <c r="CB236" s="202">
        <v>7</v>
      </c>
      <c r="CZ236" s="202">
        <v>2.0000000000000001E-4</v>
      </c>
    </row>
    <row r="237" spans="1:104">
      <c r="A237" s="168">
        <v>172</v>
      </c>
      <c r="B237" s="169" t="s">
        <v>454</v>
      </c>
      <c r="C237" s="170" t="s">
        <v>455</v>
      </c>
      <c r="D237" s="171" t="s">
        <v>94</v>
      </c>
      <c r="E237" s="172">
        <v>48.411000000000001</v>
      </c>
      <c r="F237" s="172"/>
      <c r="G237" s="173"/>
      <c r="O237" s="204">
        <v>2</v>
      </c>
      <c r="AA237" s="202">
        <v>12</v>
      </c>
      <c r="AB237" s="202">
        <v>1</v>
      </c>
      <c r="AC237" s="202">
        <v>30</v>
      </c>
      <c r="AZ237" s="202">
        <v>2</v>
      </c>
      <c r="BA237" s="202">
        <f>IF(AZ237=1,G237,0)</f>
        <v>0</v>
      </c>
      <c r="BB237" s="202">
        <f>IF(AZ237=2,G237,0)</f>
        <v>0</v>
      </c>
      <c r="BC237" s="202">
        <f>IF(AZ237=3,G237,0)</f>
        <v>0</v>
      </c>
      <c r="BD237" s="202">
        <f>IF(AZ237=4,G237,0)</f>
        <v>0</v>
      </c>
      <c r="BE237" s="202">
        <f>IF(AZ237=5,G237,0)</f>
        <v>0</v>
      </c>
      <c r="CA237" s="202">
        <v>12</v>
      </c>
      <c r="CB237" s="202">
        <v>1</v>
      </c>
      <c r="CZ237" s="202">
        <v>3.2000000000000002E-3</v>
      </c>
    </row>
    <row r="238" spans="1:104">
      <c r="A238" s="190">
        <v>173</v>
      </c>
      <c r="B238" s="191" t="s">
        <v>507</v>
      </c>
      <c r="C238" s="192" t="s">
        <v>456</v>
      </c>
      <c r="D238" s="193" t="s">
        <v>133</v>
      </c>
      <c r="E238" s="194">
        <v>0.25</v>
      </c>
      <c r="F238" s="194"/>
      <c r="G238" s="195"/>
      <c r="O238" s="204">
        <v>2</v>
      </c>
      <c r="AA238" s="202">
        <v>7</v>
      </c>
      <c r="AB238" s="202">
        <v>1002</v>
      </c>
      <c r="AC238" s="202">
        <v>5</v>
      </c>
      <c r="AZ238" s="202">
        <v>2</v>
      </c>
      <c r="BA238" s="202">
        <f>IF(AZ238=1,G238,0)</f>
        <v>0</v>
      </c>
      <c r="BB238" s="202">
        <f>IF(AZ238=2,G238,0)</f>
        <v>0</v>
      </c>
      <c r="BC238" s="202">
        <f>IF(AZ238=3,G238,0)</f>
        <v>0</v>
      </c>
      <c r="BD238" s="202">
        <f>IF(AZ238=4,G238,0)</f>
        <v>0</v>
      </c>
      <c r="BE238" s="202">
        <f>IF(AZ238=5,G238,0)</f>
        <v>0</v>
      </c>
      <c r="CA238" s="202">
        <v>7</v>
      </c>
      <c r="CB238" s="202">
        <v>1002</v>
      </c>
      <c r="CZ238" s="202">
        <v>0</v>
      </c>
    </row>
    <row r="239" spans="1:104">
      <c r="A239" s="174"/>
      <c r="B239" s="175" t="s">
        <v>77</v>
      </c>
      <c r="C239" s="176" t="str">
        <f>CONCATENATE(B233," ",C233)</f>
        <v>776 Podlahy povlakové</v>
      </c>
      <c r="D239" s="177"/>
      <c r="E239" s="178"/>
      <c r="F239" s="179"/>
      <c r="G239" s="180"/>
      <c r="O239" s="204">
        <v>4</v>
      </c>
      <c r="BA239" s="205">
        <f>SUM(BA233:BA238)</f>
        <v>0</v>
      </c>
      <c r="BB239" s="205">
        <f>SUM(BB233:BB238)</f>
        <v>0</v>
      </c>
      <c r="BC239" s="205">
        <f>SUM(BC233:BC238)</f>
        <v>0</v>
      </c>
      <c r="BD239" s="205">
        <f>SUM(BD233:BD238)</f>
        <v>0</v>
      </c>
      <c r="BE239" s="205">
        <f>SUM(BE233:BE238)</f>
        <v>0</v>
      </c>
    </row>
    <row r="240" spans="1:104">
      <c r="A240" s="162" t="s">
        <v>74</v>
      </c>
      <c r="B240" s="163" t="s">
        <v>457</v>
      </c>
      <c r="C240" s="164" t="s">
        <v>458</v>
      </c>
      <c r="D240" s="165"/>
      <c r="E240" s="166"/>
      <c r="F240" s="166"/>
      <c r="G240" s="167"/>
      <c r="H240" s="203"/>
      <c r="I240" s="203"/>
      <c r="O240" s="204">
        <v>1</v>
      </c>
    </row>
    <row r="241" spans="1:104">
      <c r="A241" s="168">
        <v>174</v>
      </c>
      <c r="B241" s="169" t="s">
        <v>459</v>
      </c>
      <c r="C241" s="170" t="s">
        <v>460</v>
      </c>
      <c r="D241" s="171" t="s">
        <v>94</v>
      </c>
      <c r="E241" s="172">
        <v>53.96</v>
      </c>
      <c r="F241" s="172"/>
      <c r="G241" s="173"/>
      <c r="O241" s="204">
        <v>2</v>
      </c>
      <c r="AA241" s="202">
        <v>1</v>
      </c>
      <c r="AB241" s="202">
        <v>7</v>
      </c>
      <c r="AC241" s="202">
        <v>7</v>
      </c>
      <c r="AZ241" s="202">
        <v>2</v>
      </c>
      <c r="BA241" s="202">
        <f>IF(AZ241=1,G241,0)</f>
        <v>0</v>
      </c>
      <c r="BB241" s="202">
        <f>IF(AZ241=2,G241,0)</f>
        <v>0</v>
      </c>
      <c r="BC241" s="202">
        <f>IF(AZ241=3,G241,0)</f>
        <v>0</v>
      </c>
      <c r="BD241" s="202">
        <f>IF(AZ241=4,G241,0)</f>
        <v>0</v>
      </c>
      <c r="BE241" s="202">
        <f>IF(AZ241=5,G241,0)</f>
        <v>0</v>
      </c>
      <c r="CA241" s="202">
        <v>1</v>
      </c>
      <c r="CB241" s="202">
        <v>7</v>
      </c>
      <c r="CZ241" s="202">
        <v>8.1899999999999994E-3</v>
      </c>
    </row>
    <row r="242" spans="1:104">
      <c r="A242" s="168">
        <v>175</v>
      </c>
      <c r="B242" s="169" t="s">
        <v>461</v>
      </c>
      <c r="C242" s="170" t="s">
        <v>462</v>
      </c>
      <c r="D242" s="171" t="s">
        <v>94</v>
      </c>
      <c r="E242" s="172">
        <v>161.88</v>
      </c>
      <c r="F242" s="172"/>
      <c r="G242" s="173"/>
      <c r="O242" s="204">
        <v>2</v>
      </c>
      <c r="AA242" s="202">
        <v>1</v>
      </c>
      <c r="AB242" s="202">
        <v>7</v>
      </c>
      <c r="AC242" s="202">
        <v>7</v>
      </c>
      <c r="AZ242" s="202">
        <v>2</v>
      </c>
      <c r="BA242" s="202">
        <f>IF(AZ242=1,G242,0)</f>
        <v>0</v>
      </c>
      <c r="BB242" s="202">
        <f>IF(AZ242=2,G242,0)</f>
        <v>0</v>
      </c>
      <c r="BC242" s="202">
        <f>IF(AZ242=3,G242,0)</f>
        <v>0</v>
      </c>
      <c r="BD242" s="202">
        <f>IF(AZ242=4,G242,0)</f>
        <v>0</v>
      </c>
      <c r="BE242" s="202">
        <f>IF(AZ242=5,G242,0)</f>
        <v>0</v>
      </c>
      <c r="CA242" s="202">
        <v>1</v>
      </c>
      <c r="CB242" s="202">
        <v>7</v>
      </c>
      <c r="CZ242" s="202">
        <v>1.6299999999999999E-3</v>
      </c>
    </row>
    <row r="243" spans="1:104">
      <c r="A243" s="168">
        <v>176</v>
      </c>
      <c r="B243" s="169" t="s">
        <v>463</v>
      </c>
      <c r="C243" s="170" t="s">
        <v>464</v>
      </c>
      <c r="D243" s="171" t="s">
        <v>94</v>
      </c>
      <c r="E243" s="172">
        <v>9.9499999999999993</v>
      </c>
      <c r="F243" s="172"/>
      <c r="G243" s="173"/>
      <c r="O243" s="204">
        <v>2</v>
      </c>
      <c r="AA243" s="202">
        <v>1</v>
      </c>
      <c r="AB243" s="202">
        <v>7</v>
      </c>
      <c r="AC243" s="202">
        <v>7</v>
      </c>
      <c r="AZ243" s="202">
        <v>2</v>
      </c>
      <c r="BA243" s="202">
        <f>IF(AZ243=1,G243,0)</f>
        <v>0</v>
      </c>
      <c r="BB243" s="202">
        <f>IF(AZ243=2,G243,0)</f>
        <v>0</v>
      </c>
      <c r="BC243" s="202">
        <f>IF(AZ243=3,G243,0)</f>
        <v>0</v>
      </c>
      <c r="BD243" s="202">
        <f>IF(AZ243=4,G243,0)</f>
        <v>0</v>
      </c>
      <c r="BE243" s="202">
        <f>IF(AZ243=5,G243,0)</f>
        <v>0</v>
      </c>
      <c r="CA243" s="202">
        <v>1</v>
      </c>
      <c r="CB243" s="202">
        <v>7</v>
      </c>
      <c r="CZ243" s="202">
        <v>2.9999999999999997E-4</v>
      </c>
    </row>
    <row r="244" spans="1:104">
      <c r="A244" s="190">
        <v>177</v>
      </c>
      <c r="B244" s="191" t="s">
        <v>505</v>
      </c>
      <c r="C244" s="192" t="s">
        <v>465</v>
      </c>
      <c r="D244" s="193" t="s">
        <v>133</v>
      </c>
      <c r="E244" s="194">
        <v>1.06</v>
      </c>
      <c r="F244" s="194"/>
      <c r="G244" s="195"/>
      <c r="O244" s="204">
        <v>2</v>
      </c>
      <c r="AA244" s="202">
        <v>7</v>
      </c>
      <c r="AB244" s="202">
        <v>1002</v>
      </c>
      <c r="AC244" s="202">
        <v>5</v>
      </c>
      <c r="AZ244" s="202">
        <v>2</v>
      </c>
      <c r="BA244" s="202">
        <f>IF(AZ244=1,G244,0)</f>
        <v>0</v>
      </c>
      <c r="BB244" s="202">
        <f>IF(AZ244=2,G244,0)</f>
        <v>0</v>
      </c>
      <c r="BC244" s="202">
        <f>IF(AZ244=3,G244,0)</f>
        <v>0</v>
      </c>
      <c r="BD244" s="202">
        <f>IF(AZ244=4,G244,0)</f>
        <v>0</v>
      </c>
      <c r="BE244" s="202">
        <f>IF(AZ244=5,G244,0)</f>
        <v>0</v>
      </c>
      <c r="CA244" s="202">
        <v>7</v>
      </c>
      <c r="CB244" s="202">
        <v>1002</v>
      </c>
      <c r="CZ244" s="202">
        <v>0</v>
      </c>
    </row>
    <row r="245" spans="1:104">
      <c r="A245" s="174"/>
      <c r="B245" s="175" t="s">
        <v>77</v>
      </c>
      <c r="C245" s="176" t="str">
        <f>CONCATENATE(B240," ",C240)</f>
        <v>777 Podlahy ze syntetických hmot</v>
      </c>
      <c r="D245" s="177"/>
      <c r="E245" s="178"/>
      <c r="F245" s="179"/>
      <c r="G245" s="180"/>
      <c r="O245" s="204">
        <v>4</v>
      </c>
      <c r="BA245" s="205">
        <f>SUM(BA240:BA244)</f>
        <v>0</v>
      </c>
      <c r="BB245" s="205">
        <f>SUM(BB240:BB244)</f>
        <v>0</v>
      </c>
      <c r="BC245" s="205">
        <f>SUM(BC240:BC244)</f>
        <v>0</v>
      </c>
      <c r="BD245" s="205">
        <f>SUM(BD240:BD244)</f>
        <v>0</v>
      </c>
      <c r="BE245" s="205">
        <f>SUM(BE240:BE244)</f>
        <v>0</v>
      </c>
    </row>
    <row r="246" spans="1:104">
      <c r="A246" s="162" t="s">
        <v>74</v>
      </c>
      <c r="B246" s="163" t="s">
        <v>466</v>
      </c>
      <c r="C246" s="164" t="s">
        <v>467</v>
      </c>
      <c r="D246" s="165"/>
      <c r="E246" s="166"/>
      <c r="F246" s="166"/>
      <c r="G246" s="167"/>
      <c r="H246" s="203"/>
      <c r="I246" s="203"/>
      <c r="O246" s="204">
        <v>1</v>
      </c>
    </row>
    <row r="247" spans="1:104">
      <c r="A247" s="168">
        <v>178</v>
      </c>
      <c r="B247" s="169" t="s">
        <v>468</v>
      </c>
      <c r="C247" s="170" t="s">
        <v>469</v>
      </c>
      <c r="D247" s="171" t="s">
        <v>94</v>
      </c>
      <c r="E247" s="172">
        <v>128.22</v>
      </c>
      <c r="F247" s="172"/>
      <c r="G247" s="173"/>
      <c r="O247" s="204">
        <v>2</v>
      </c>
      <c r="AA247" s="202">
        <v>1</v>
      </c>
      <c r="AB247" s="202">
        <v>7</v>
      </c>
      <c r="AC247" s="202">
        <v>7</v>
      </c>
      <c r="AZ247" s="202">
        <v>2</v>
      </c>
      <c r="BA247" s="202">
        <f>IF(AZ247=1,G247,0)</f>
        <v>0</v>
      </c>
      <c r="BB247" s="202">
        <f>IF(AZ247=2,G247,0)</f>
        <v>0</v>
      </c>
      <c r="BC247" s="202">
        <f>IF(AZ247=3,G247,0)</f>
        <v>0</v>
      </c>
      <c r="BD247" s="202">
        <f>IF(AZ247=4,G247,0)</f>
        <v>0</v>
      </c>
      <c r="BE247" s="202">
        <f>IF(AZ247=5,G247,0)</f>
        <v>0</v>
      </c>
      <c r="CA247" s="202">
        <v>1</v>
      </c>
      <c r="CB247" s="202">
        <v>7</v>
      </c>
      <c r="CZ247" s="202">
        <v>2.1000000000000001E-4</v>
      </c>
    </row>
    <row r="248" spans="1:104">
      <c r="A248" s="168">
        <v>179</v>
      </c>
      <c r="B248" s="169" t="s">
        <v>470</v>
      </c>
      <c r="C248" s="170" t="s">
        <v>471</v>
      </c>
      <c r="D248" s="171" t="s">
        <v>94</v>
      </c>
      <c r="E248" s="172">
        <v>128.22</v>
      </c>
      <c r="F248" s="172"/>
      <c r="G248" s="173"/>
      <c r="O248" s="204">
        <v>2</v>
      </c>
      <c r="AA248" s="202">
        <v>1</v>
      </c>
      <c r="AB248" s="202">
        <v>7</v>
      </c>
      <c r="AC248" s="202">
        <v>7</v>
      </c>
      <c r="AZ248" s="202">
        <v>2</v>
      </c>
      <c r="BA248" s="202">
        <f>IF(AZ248=1,G248,0)</f>
        <v>0</v>
      </c>
      <c r="BB248" s="202">
        <f>IF(AZ248=2,G248,0)</f>
        <v>0</v>
      </c>
      <c r="BC248" s="202">
        <f>IF(AZ248=3,G248,0)</f>
        <v>0</v>
      </c>
      <c r="BD248" s="202">
        <f>IF(AZ248=4,G248,0)</f>
        <v>0</v>
      </c>
      <c r="BE248" s="202">
        <f>IF(AZ248=5,G248,0)</f>
        <v>0</v>
      </c>
      <c r="CA248" s="202">
        <v>1</v>
      </c>
      <c r="CB248" s="202">
        <v>7</v>
      </c>
      <c r="CZ248" s="202">
        <v>4.45E-3</v>
      </c>
    </row>
    <row r="249" spans="1:104">
      <c r="A249" s="168">
        <v>180</v>
      </c>
      <c r="B249" s="169" t="s">
        <v>472</v>
      </c>
      <c r="C249" s="170" t="s">
        <v>473</v>
      </c>
      <c r="D249" s="171" t="s">
        <v>94</v>
      </c>
      <c r="E249" s="172">
        <v>128.22</v>
      </c>
      <c r="F249" s="172"/>
      <c r="G249" s="173"/>
      <c r="O249" s="204">
        <v>2</v>
      </c>
      <c r="AA249" s="202">
        <v>1</v>
      </c>
      <c r="AB249" s="202">
        <v>7</v>
      </c>
      <c r="AC249" s="202">
        <v>7</v>
      </c>
      <c r="AZ249" s="202">
        <v>2</v>
      </c>
      <c r="BA249" s="202">
        <f>IF(AZ249=1,G249,0)</f>
        <v>0</v>
      </c>
      <c r="BB249" s="202">
        <f>IF(AZ249=2,G249,0)</f>
        <v>0</v>
      </c>
      <c r="BC249" s="202">
        <f>IF(AZ249=3,G249,0)</f>
        <v>0</v>
      </c>
      <c r="BD249" s="202">
        <f>IF(AZ249=4,G249,0)</f>
        <v>0</v>
      </c>
      <c r="BE249" s="202">
        <f>IF(AZ249=5,G249,0)</f>
        <v>0</v>
      </c>
      <c r="CA249" s="202">
        <v>1</v>
      </c>
      <c r="CB249" s="202">
        <v>7</v>
      </c>
      <c r="CZ249" s="202">
        <v>1.1E-4</v>
      </c>
    </row>
    <row r="250" spans="1:104">
      <c r="A250" s="168">
        <v>181</v>
      </c>
      <c r="B250" s="169" t="s">
        <v>474</v>
      </c>
      <c r="C250" s="170" t="s">
        <v>475</v>
      </c>
      <c r="D250" s="171" t="s">
        <v>94</v>
      </c>
      <c r="E250" s="172">
        <v>134.631</v>
      </c>
      <c r="F250" s="172"/>
      <c r="G250" s="173"/>
      <c r="O250" s="204">
        <v>2</v>
      </c>
      <c r="AA250" s="202">
        <v>12</v>
      </c>
      <c r="AB250" s="202">
        <v>1</v>
      </c>
      <c r="AC250" s="202">
        <v>31</v>
      </c>
      <c r="AZ250" s="202">
        <v>2</v>
      </c>
      <c r="BA250" s="202">
        <f>IF(AZ250=1,G250,0)</f>
        <v>0</v>
      </c>
      <c r="BB250" s="202">
        <f>IF(AZ250=2,G250,0)</f>
        <v>0</v>
      </c>
      <c r="BC250" s="202">
        <f>IF(AZ250=3,G250,0)</f>
        <v>0</v>
      </c>
      <c r="BD250" s="202">
        <f>IF(AZ250=4,G250,0)</f>
        <v>0</v>
      </c>
      <c r="BE250" s="202">
        <f>IF(AZ250=5,G250,0)</f>
        <v>0</v>
      </c>
      <c r="CA250" s="202">
        <v>12</v>
      </c>
      <c r="CB250" s="202">
        <v>1</v>
      </c>
      <c r="CZ250" s="202">
        <v>0</v>
      </c>
    </row>
    <row r="251" spans="1:104">
      <c r="A251" s="190">
        <v>182</v>
      </c>
      <c r="B251" s="191" t="s">
        <v>506</v>
      </c>
      <c r="C251" s="192" t="s">
        <v>476</v>
      </c>
      <c r="D251" s="193" t="s">
        <v>133</v>
      </c>
      <c r="E251" s="194">
        <v>2.0499999999999998</v>
      </c>
      <c r="F251" s="194"/>
      <c r="G251" s="195"/>
      <c r="O251" s="204">
        <v>2</v>
      </c>
      <c r="AA251" s="202">
        <v>7</v>
      </c>
      <c r="AB251" s="202">
        <v>1002</v>
      </c>
      <c r="AC251" s="202">
        <v>5</v>
      </c>
      <c r="AZ251" s="202">
        <v>2</v>
      </c>
      <c r="BA251" s="202">
        <f>IF(AZ251=1,G251,0)</f>
        <v>0</v>
      </c>
      <c r="BB251" s="202">
        <f>IF(AZ251=2,G251,0)</f>
        <v>0</v>
      </c>
      <c r="BC251" s="202">
        <f>IF(AZ251=3,G251,0)</f>
        <v>0</v>
      </c>
      <c r="BD251" s="202">
        <f>IF(AZ251=4,G251,0)</f>
        <v>0</v>
      </c>
      <c r="BE251" s="202">
        <f>IF(AZ251=5,G251,0)</f>
        <v>0</v>
      </c>
      <c r="CA251" s="202">
        <v>7</v>
      </c>
      <c r="CB251" s="202">
        <v>1002</v>
      </c>
      <c r="CZ251" s="202">
        <v>0</v>
      </c>
    </row>
    <row r="252" spans="1:104">
      <c r="A252" s="174"/>
      <c r="B252" s="175" t="s">
        <v>77</v>
      </c>
      <c r="C252" s="176" t="str">
        <f>CONCATENATE(B246," ",C246)</f>
        <v>781 Obklady keramické</v>
      </c>
      <c r="D252" s="177"/>
      <c r="E252" s="178"/>
      <c r="F252" s="179"/>
      <c r="G252" s="180"/>
      <c r="O252" s="204">
        <v>4</v>
      </c>
      <c r="BA252" s="205">
        <f>SUM(BA246:BA251)</f>
        <v>0</v>
      </c>
      <c r="BB252" s="205">
        <f>SUM(BB246:BB251)</f>
        <v>0</v>
      </c>
      <c r="BC252" s="205">
        <f>SUM(BC246:BC251)</f>
        <v>0</v>
      </c>
      <c r="BD252" s="205">
        <f>SUM(BD246:BD251)</f>
        <v>0</v>
      </c>
      <c r="BE252" s="205">
        <f>SUM(BE246:BE251)</f>
        <v>0</v>
      </c>
    </row>
    <row r="253" spans="1:104">
      <c r="A253" s="162" t="s">
        <v>74</v>
      </c>
      <c r="B253" s="163" t="s">
        <v>477</v>
      </c>
      <c r="C253" s="164" t="s">
        <v>478</v>
      </c>
      <c r="D253" s="165"/>
      <c r="E253" s="166"/>
      <c r="F253" s="166"/>
      <c r="G253" s="167"/>
      <c r="H253" s="203"/>
      <c r="I253" s="203"/>
      <c r="O253" s="204">
        <v>1</v>
      </c>
    </row>
    <row r="254" spans="1:104" ht="22.5">
      <c r="A254" s="168">
        <v>183</v>
      </c>
      <c r="B254" s="169" t="s">
        <v>504</v>
      </c>
      <c r="C254" s="170" t="s">
        <v>479</v>
      </c>
      <c r="D254" s="193" t="s">
        <v>94</v>
      </c>
      <c r="E254" s="172">
        <v>376</v>
      </c>
      <c r="F254" s="172"/>
      <c r="G254" s="173"/>
      <c r="O254" s="204">
        <v>2</v>
      </c>
      <c r="AA254" s="202">
        <v>12</v>
      </c>
      <c r="AB254" s="202">
        <v>0</v>
      </c>
      <c r="AC254" s="202">
        <v>32</v>
      </c>
      <c r="AZ254" s="202">
        <v>2</v>
      </c>
      <c r="BA254" s="202">
        <f>IF(AZ254=1,G254,0)</f>
        <v>0</v>
      </c>
      <c r="BB254" s="202">
        <f>IF(AZ254=2,G254,0)</f>
        <v>0</v>
      </c>
      <c r="BC254" s="202">
        <f>IF(AZ254=3,G254,0)</f>
        <v>0</v>
      </c>
      <c r="BD254" s="202">
        <f>IF(AZ254=4,G254,0)</f>
        <v>0</v>
      </c>
      <c r="BE254" s="202">
        <f>IF(AZ254=5,G254,0)</f>
        <v>0</v>
      </c>
      <c r="CA254" s="202">
        <v>12</v>
      </c>
      <c r="CB254" s="202">
        <v>0</v>
      </c>
      <c r="CZ254" s="202">
        <v>0</v>
      </c>
    </row>
    <row r="255" spans="1:104" ht="22.5">
      <c r="A255" s="168">
        <v>184</v>
      </c>
      <c r="B255" s="169" t="s">
        <v>498</v>
      </c>
      <c r="C255" s="170" t="s">
        <v>499</v>
      </c>
      <c r="D255" s="171" t="s">
        <v>94</v>
      </c>
      <c r="E255" s="172">
        <v>208</v>
      </c>
      <c r="F255" s="172"/>
      <c r="G255" s="173"/>
      <c r="O255" s="204"/>
    </row>
    <row r="256" spans="1:104">
      <c r="A256" s="168">
        <v>185</v>
      </c>
      <c r="B256" s="169" t="s">
        <v>501</v>
      </c>
      <c r="C256" s="170" t="s">
        <v>500</v>
      </c>
      <c r="D256" s="171" t="s">
        <v>94</v>
      </c>
      <c r="E256" s="172">
        <v>208</v>
      </c>
      <c r="F256" s="172"/>
      <c r="G256" s="173"/>
      <c r="O256" s="204"/>
    </row>
    <row r="257" spans="1:104">
      <c r="A257" s="168">
        <v>186</v>
      </c>
      <c r="B257" s="169" t="s">
        <v>502</v>
      </c>
      <c r="C257" s="170" t="s">
        <v>503</v>
      </c>
      <c r="D257" s="171" t="s">
        <v>94</v>
      </c>
      <c r="E257" s="172">
        <v>208</v>
      </c>
      <c r="F257" s="172"/>
      <c r="G257" s="173"/>
      <c r="O257" s="204"/>
    </row>
    <row r="258" spans="1:104">
      <c r="A258" s="174"/>
      <c r="B258" s="175" t="s">
        <v>77</v>
      </c>
      <c r="C258" s="176" t="str">
        <f>CONCATENATE(B253," ",C253)</f>
        <v>783 Nátěry</v>
      </c>
      <c r="D258" s="177"/>
      <c r="E258" s="178"/>
      <c r="F258" s="179"/>
      <c r="G258" s="180"/>
      <c r="O258" s="204">
        <v>4</v>
      </c>
      <c r="BA258" s="205">
        <f>SUM(BA253:BA254)</f>
        <v>0</v>
      </c>
      <c r="BB258" s="205">
        <f>SUM(BB253:BB254)</f>
        <v>0</v>
      </c>
      <c r="BC258" s="205">
        <f>SUM(BC253:BC254)</f>
        <v>0</v>
      </c>
      <c r="BD258" s="205">
        <f>SUM(BD253:BD254)</f>
        <v>0</v>
      </c>
      <c r="BE258" s="205">
        <f>SUM(BE253:BE254)</f>
        <v>0</v>
      </c>
    </row>
    <row r="259" spans="1:104">
      <c r="A259" s="162" t="s">
        <v>74</v>
      </c>
      <c r="B259" s="163" t="s">
        <v>480</v>
      </c>
      <c r="C259" s="164" t="s">
        <v>481</v>
      </c>
      <c r="D259" s="165"/>
      <c r="E259" s="166"/>
      <c r="F259" s="166"/>
      <c r="G259" s="167"/>
      <c r="H259" s="203"/>
      <c r="I259" s="203"/>
      <c r="O259" s="204">
        <v>1</v>
      </c>
    </row>
    <row r="260" spans="1:104" ht="22.5">
      <c r="A260" s="168">
        <v>187</v>
      </c>
      <c r="B260" s="169" t="s">
        <v>482</v>
      </c>
      <c r="C260" s="170" t="s">
        <v>483</v>
      </c>
      <c r="D260" s="171" t="s">
        <v>94</v>
      </c>
      <c r="E260" s="172">
        <v>575.78599999999994</v>
      </c>
      <c r="F260" s="172"/>
      <c r="G260" s="173"/>
      <c r="O260" s="204">
        <v>2</v>
      </c>
      <c r="AA260" s="202">
        <v>1</v>
      </c>
      <c r="AB260" s="202">
        <v>7</v>
      </c>
      <c r="AC260" s="202">
        <v>7</v>
      </c>
      <c r="AZ260" s="202">
        <v>2</v>
      </c>
      <c r="BA260" s="202">
        <f>IF(AZ260=1,G260,0)</f>
        <v>0</v>
      </c>
      <c r="BB260" s="202">
        <f>IF(AZ260=2,G260,0)</f>
        <v>0</v>
      </c>
      <c r="BC260" s="202">
        <f>IF(AZ260=3,G260,0)</f>
        <v>0</v>
      </c>
      <c r="BD260" s="202">
        <f>IF(AZ260=4,G260,0)</f>
        <v>0</v>
      </c>
      <c r="BE260" s="202">
        <f>IF(AZ260=5,G260,0)</f>
        <v>0</v>
      </c>
      <c r="CA260" s="202">
        <v>1</v>
      </c>
      <c r="CB260" s="202">
        <v>7</v>
      </c>
      <c r="CZ260" s="202">
        <v>6.4000000000000005E-4</v>
      </c>
    </row>
    <row r="261" spans="1:104">
      <c r="A261" s="174"/>
      <c r="B261" s="175" t="s">
        <v>77</v>
      </c>
      <c r="C261" s="176" t="str">
        <f>CONCATENATE(B259," ",C259)</f>
        <v>784 Malby</v>
      </c>
      <c r="D261" s="177"/>
      <c r="E261" s="178"/>
      <c r="F261" s="179"/>
      <c r="G261" s="180"/>
      <c r="O261" s="204">
        <v>4</v>
      </c>
      <c r="BA261" s="205">
        <f>SUM(BA259:BA260)</f>
        <v>0</v>
      </c>
      <c r="BB261" s="205">
        <f>SUM(BB259:BB260)</f>
        <v>0</v>
      </c>
      <c r="BC261" s="205">
        <f>SUM(BC259:BC260)</f>
        <v>0</v>
      </c>
      <c r="BD261" s="205">
        <f>SUM(BD259:BD260)</f>
        <v>0</v>
      </c>
      <c r="BE261" s="205">
        <f>SUM(BE259:BE260)</f>
        <v>0</v>
      </c>
    </row>
    <row r="262" spans="1:104">
      <c r="A262" s="162" t="s">
        <v>74</v>
      </c>
      <c r="B262" s="163" t="s">
        <v>484</v>
      </c>
      <c r="C262" s="164" t="s">
        <v>485</v>
      </c>
      <c r="D262" s="165"/>
      <c r="E262" s="166"/>
      <c r="F262" s="166"/>
      <c r="G262" s="167"/>
      <c r="H262" s="203"/>
      <c r="I262" s="203"/>
      <c r="O262" s="204">
        <v>1</v>
      </c>
    </row>
    <row r="263" spans="1:104">
      <c r="A263" s="168">
        <v>188</v>
      </c>
      <c r="B263" s="169" t="s">
        <v>486</v>
      </c>
      <c r="C263" s="170" t="s">
        <v>522</v>
      </c>
      <c r="D263" s="171" t="s">
        <v>87</v>
      </c>
      <c r="E263" s="172">
        <v>1</v>
      </c>
      <c r="F263" s="172"/>
      <c r="G263" s="173"/>
      <c r="O263" s="204">
        <v>2</v>
      </c>
      <c r="AA263" s="202">
        <v>12</v>
      </c>
      <c r="AB263" s="202">
        <v>0</v>
      </c>
      <c r="AC263" s="202">
        <v>33</v>
      </c>
      <c r="AZ263" s="202">
        <v>4</v>
      </c>
      <c r="BA263" s="202">
        <f>IF(AZ263=1,G263,0)</f>
        <v>0</v>
      </c>
      <c r="BB263" s="202">
        <f>IF(AZ263=2,G263,0)</f>
        <v>0</v>
      </c>
      <c r="BC263" s="202">
        <f>IF(AZ263=3,G263,0)</f>
        <v>0</v>
      </c>
      <c r="BD263" s="202">
        <f>IF(AZ263=4,G263,0)</f>
        <v>0</v>
      </c>
      <c r="BE263" s="202">
        <f>IF(AZ263=5,G263,0)</f>
        <v>0</v>
      </c>
      <c r="CA263" s="202">
        <v>12</v>
      </c>
      <c r="CB263" s="202">
        <v>0</v>
      </c>
      <c r="CZ263" s="202">
        <v>0</v>
      </c>
    </row>
    <row r="264" spans="1:104">
      <c r="A264" s="168">
        <v>189</v>
      </c>
      <c r="B264" s="169" t="s">
        <v>486</v>
      </c>
      <c r="C264" s="170" t="s">
        <v>521</v>
      </c>
      <c r="D264" s="171" t="s">
        <v>87</v>
      </c>
      <c r="E264" s="172">
        <v>1</v>
      </c>
      <c r="F264" s="172"/>
      <c r="G264" s="173"/>
      <c r="O264" s="204"/>
    </row>
    <row r="265" spans="1:104">
      <c r="A265" s="174"/>
      <c r="B265" s="175" t="s">
        <v>77</v>
      </c>
      <c r="C265" s="176" t="str">
        <f>CONCATENATE(B262," ",C262)</f>
        <v>M21 Elektromontáže</v>
      </c>
      <c r="D265" s="177"/>
      <c r="E265" s="178"/>
      <c r="F265" s="179"/>
      <c r="G265" s="180"/>
      <c r="O265" s="204">
        <v>4</v>
      </c>
      <c r="BA265" s="205">
        <f>SUM(BA262:BA263)</f>
        <v>0</v>
      </c>
      <c r="BB265" s="205">
        <f>SUM(BB262:BB263)</f>
        <v>0</v>
      </c>
      <c r="BC265" s="205">
        <f>SUM(BC262:BC263)</f>
        <v>0</v>
      </c>
      <c r="BD265" s="205">
        <f>SUM(BD262:BD263)</f>
        <v>0</v>
      </c>
      <c r="BE265" s="205">
        <f>SUM(BE262:BE263)</f>
        <v>0</v>
      </c>
    </row>
    <row r="266" spans="1:104">
      <c r="A266" s="162" t="s">
        <v>74</v>
      </c>
      <c r="B266" s="163" t="s">
        <v>487</v>
      </c>
      <c r="C266" s="164" t="s">
        <v>488</v>
      </c>
      <c r="D266" s="165"/>
      <c r="E266" s="166"/>
      <c r="F266" s="166"/>
      <c r="G266" s="167"/>
      <c r="H266" s="203"/>
      <c r="I266" s="203"/>
      <c r="O266" s="204">
        <v>1</v>
      </c>
    </row>
    <row r="267" spans="1:104">
      <c r="A267" s="168">
        <v>190</v>
      </c>
      <c r="B267" s="169" t="s">
        <v>489</v>
      </c>
      <c r="C267" s="170" t="s">
        <v>490</v>
      </c>
      <c r="D267" s="171" t="s">
        <v>87</v>
      </c>
      <c r="E267" s="172">
        <v>1</v>
      </c>
      <c r="F267" s="172"/>
      <c r="G267" s="173"/>
      <c r="O267" s="204">
        <v>2</v>
      </c>
      <c r="AA267" s="202">
        <v>12</v>
      </c>
      <c r="AB267" s="202">
        <v>0</v>
      </c>
      <c r="AC267" s="202">
        <v>34</v>
      </c>
      <c r="AZ267" s="202">
        <v>4</v>
      </c>
      <c r="BA267" s="202">
        <f>IF(AZ267=1,G267,0)</f>
        <v>0</v>
      </c>
      <c r="BB267" s="202">
        <f>IF(AZ267=2,G267,0)</f>
        <v>0</v>
      </c>
      <c r="BC267" s="202">
        <f>IF(AZ267=3,G267,0)</f>
        <v>0</v>
      </c>
      <c r="BD267" s="202">
        <f>IF(AZ267=4,G267,0)</f>
        <v>0</v>
      </c>
      <c r="BE267" s="202">
        <f>IF(AZ267=5,G267,0)</f>
        <v>0</v>
      </c>
      <c r="CA267" s="202">
        <v>12</v>
      </c>
      <c r="CB267" s="202">
        <v>0</v>
      </c>
      <c r="CZ267" s="202">
        <v>0</v>
      </c>
    </row>
    <row r="268" spans="1:104">
      <c r="A268" s="174"/>
      <c r="B268" s="175" t="s">
        <v>77</v>
      </c>
      <c r="C268" s="176" t="str">
        <f>CONCATENATE(B266," ",C266)</f>
        <v>M24 Montáže vzduchotechnických zařízení</v>
      </c>
      <c r="D268" s="177"/>
      <c r="E268" s="178"/>
      <c r="F268" s="179"/>
      <c r="G268" s="180"/>
      <c r="O268" s="204">
        <v>4</v>
      </c>
      <c r="BA268" s="205">
        <f>SUM(BA266:BA267)</f>
        <v>0</v>
      </c>
      <c r="BB268" s="205">
        <f>SUM(BB266:BB267)</f>
        <v>0</v>
      </c>
      <c r="BC268" s="205">
        <f>SUM(BC266:BC267)</f>
        <v>0</v>
      </c>
      <c r="BD268" s="205">
        <f>SUM(BD266:BD267)</f>
        <v>0</v>
      </c>
      <c r="BE268" s="205">
        <f>SUM(BE266:BE267)</f>
        <v>0</v>
      </c>
    </row>
    <row r="269" spans="1:104">
      <c r="E269" s="202"/>
    </row>
    <row r="270" spans="1:104">
      <c r="E270" s="202"/>
    </row>
    <row r="271" spans="1:104">
      <c r="E271" s="202"/>
    </row>
    <row r="272" spans="1:104">
      <c r="E272" s="202"/>
    </row>
    <row r="273" spans="5:5">
      <c r="E273" s="202"/>
    </row>
    <row r="274" spans="5:5">
      <c r="E274" s="202"/>
    </row>
    <row r="275" spans="5:5">
      <c r="E275" s="202"/>
    </row>
    <row r="276" spans="5:5">
      <c r="E276" s="202"/>
    </row>
    <row r="277" spans="5:5">
      <c r="E277" s="202"/>
    </row>
    <row r="278" spans="5:5">
      <c r="E278" s="202"/>
    </row>
    <row r="279" spans="5:5">
      <c r="E279" s="202"/>
    </row>
    <row r="280" spans="5:5">
      <c r="E280" s="202"/>
    </row>
    <row r="281" spans="5:5">
      <c r="E281" s="202"/>
    </row>
    <row r="282" spans="5:5">
      <c r="E282" s="202"/>
    </row>
    <row r="283" spans="5:5">
      <c r="E283" s="202"/>
    </row>
    <row r="284" spans="5:5">
      <c r="E284" s="202"/>
    </row>
    <row r="285" spans="5:5">
      <c r="E285" s="202"/>
    </row>
    <row r="286" spans="5:5">
      <c r="E286" s="202"/>
    </row>
    <row r="287" spans="5:5">
      <c r="E287" s="202"/>
    </row>
    <row r="288" spans="5:5">
      <c r="E288" s="202"/>
    </row>
    <row r="289" spans="1:7">
      <c r="E289" s="202"/>
    </row>
    <row r="290" spans="1:7">
      <c r="E290" s="202"/>
    </row>
    <row r="291" spans="1:7">
      <c r="E291" s="202"/>
    </row>
    <row r="292" spans="1:7">
      <c r="A292" s="206"/>
      <c r="B292" s="206"/>
      <c r="C292" s="206"/>
      <c r="D292" s="206"/>
      <c r="E292" s="206"/>
      <c r="F292" s="206"/>
      <c r="G292" s="206"/>
    </row>
    <row r="293" spans="1:7">
      <c r="A293" s="206"/>
      <c r="B293" s="206"/>
      <c r="C293" s="206"/>
      <c r="D293" s="206"/>
      <c r="E293" s="206"/>
      <c r="F293" s="206"/>
      <c r="G293" s="206"/>
    </row>
    <row r="294" spans="1:7">
      <c r="A294" s="206"/>
      <c r="B294" s="206"/>
      <c r="C294" s="206"/>
      <c r="D294" s="206"/>
      <c r="E294" s="206"/>
      <c r="F294" s="206"/>
      <c r="G294" s="206"/>
    </row>
    <row r="295" spans="1:7">
      <c r="A295" s="206"/>
      <c r="B295" s="206"/>
      <c r="C295" s="206"/>
      <c r="D295" s="206"/>
      <c r="E295" s="206"/>
      <c r="F295" s="206"/>
      <c r="G295" s="206"/>
    </row>
    <row r="296" spans="1:7">
      <c r="E296" s="202"/>
    </row>
    <row r="297" spans="1:7">
      <c r="E297" s="202"/>
    </row>
    <row r="298" spans="1:7">
      <c r="E298" s="202"/>
    </row>
    <row r="299" spans="1:7">
      <c r="E299" s="202"/>
    </row>
    <row r="300" spans="1:7">
      <c r="E300" s="202"/>
    </row>
    <row r="301" spans="1:7">
      <c r="E301" s="202"/>
    </row>
    <row r="302" spans="1:7">
      <c r="E302" s="202"/>
    </row>
    <row r="303" spans="1:7">
      <c r="E303" s="202"/>
    </row>
    <row r="304" spans="1:7">
      <c r="E304" s="202"/>
    </row>
    <row r="305" spans="5:5">
      <c r="E305" s="202"/>
    </row>
    <row r="306" spans="5:5">
      <c r="E306" s="202"/>
    </row>
    <row r="307" spans="5:5">
      <c r="E307" s="202"/>
    </row>
    <row r="308" spans="5:5">
      <c r="E308" s="202"/>
    </row>
    <row r="309" spans="5:5">
      <c r="E309" s="202"/>
    </row>
    <row r="310" spans="5:5">
      <c r="E310" s="202"/>
    </row>
    <row r="311" spans="5:5">
      <c r="E311" s="202"/>
    </row>
    <row r="312" spans="5:5">
      <c r="E312" s="202"/>
    </row>
    <row r="313" spans="5:5">
      <c r="E313" s="202"/>
    </row>
    <row r="314" spans="5:5">
      <c r="E314" s="202"/>
    </row>
    <row r="315" spans="5:5">
      <c r="E315" s="202"/>
    </row>
    <row r="316" spans="5:5">
      <c r="E316" s="202"/>
    </row>
    <row r="317" spans="5:5">
      <c r="E317" s="202"/>
    </row>
    <row r="318" spans="5:5">
      <c r="E318" s="202"/>
    </row>
    <row r="319" spans="5:5">
      <c r="E319" s="202"/>
    </row>
    <row r="320" spans="5:5">
      <c r="E320" s="202"/>
    </row>
    <row r="321" spans="1:7">
      <c r="E321" s="202"/>
    </row>
    <row r="322" spans="1:7">
      <c r="E322" s="202"/>
    </row>
    <row r="323" spans="1:7">
      <c r="E323" s="202"/>
    </row>
    <row r="324" spans="1:7">
      <c r="E324" s="202"/>
    </row>
    <row r="325" spans="1:7">
      <c r="E325" s="202"/>
    </row>
    <row r="326" spans="1:7">
      <c r="E326" s="202"/>
    </row>
    <row r="327" spans="1:7">
      <c r="A327" s="181"/>
      <c r="B327" s="181"/>
    </row>
    <row r="328" spans="1:7">
      <c r="A328" s="206"/>
      <c r="B328" s="206"/>
      <c r="C328" s="182"/>
      <c r="D328" s="182"/>
      <c r="E328" s="183"/>
      <c r="F328" s="182"/>
      <c r="G328" s="184"/>
    </row>
    <row r="329" spans="1:7">
      <c r="A329" s="185"/>
      <c r="B329" s="185"/>
      <c r="C329" s="206"/>
      <c r="D329" s="206"/>
      <c r="E329" s="208"/>
      <c r="F329" s="206"/>
      <c r="G329" s="206"/>
    </row>
    <row r="330" spans="1:7">
      <c r="A330" s="206"/>
      <c r="B330" s="206"/>
      <c r="C330" s="206"/>
      <c r="D330" s="206"/>
      <c r="E330" s="208"/>
      <c r="F330" s="206"/>
      <c r="G330" s="206"/>
    </row>
    <row r="331" spans="1:7">
      <c r="A331" s="206"/>
      <c r="B331" s="206"/>
      <c r="C331" s="206"/>
      <c r="D331" s="206"/>
      <c r="E331" s="208"/>
      <c r="F331" s="206"/>
      <c r="G331" s="206"/>
    </row>
    <row r="332" spans="1:7">
      <c r="A332" s="206"/>
      <c r="B332" s="206"/>
      <c r="C332" s="206"/>
      <c r="D332" s="206"/>
      <c r="E332" s="208"/>
      <c r="F332" s="206"/>
      <c r="G332" s="206"/>
    </row>
    <row r="333" spans="1:7">
      <c r="A333" s="206"/>
      <c r="B333" s="206"/>
      <c r="C333" s="206"/>
      <c r="D333" s="206"/>
      <c r="E333" s="208"/>
      <c r="F333" s="206"/>
      <c r="G333" s="206"/>
    </row>
    <row r="334" spans="1:7">
      <c r="A334" s="206"/>
      <c r="B334" s="206"/>
      <c r="C334" s="206"/>
      <c r="D334" s="206"/>
      <c r="E334" s="208"/>
      <c r="F334" s="206"/>
      <c r="G334" s="206"/>
    </row>
    <row r="335" spans="1:7">
      <c r="A335" s="206"/>
      <c r="B335" s="206"/>
      <c r="C335" s="206"/>
      <c r="D335" s="206"/>
      <c r="E335" s="208"/>
      <c r="F335" s="206"/>
      <c r="G335" s="206"/>
    </row>
    <row r="336" spans="1:7">
      <c r="A336" s="206"/>
      <c r="B336" s="206"/>
      <c r="C336" s="206"/>
      <c r="D336" s="206"/>
      <c r="E336" s="208"/>
      <c r="F336" s="206"/>
      <c r="G336" s="206"/>
    </row>
    <row r="337" spans="1:7">
      <c r="A337" s="206"/>
      <c r="B337" s="206"/>
      <c r="C337" s="206"/>
      <c r="D337" s="206"/>
      <c r="E337" s="208"/>
      <c r="F337" s="206"/>
      <c r="G337" s="206"/>
    </row>
    <row r="338" spans="1:7">
      <c r="A338" s="206"/>
      <c r="B338" s="206"/>
      <c r="C338" s="206"/>
      <c r="D338" s="206"/>
      <c r="E338" s="208"/>
      <c r="F338" s="206"/>
      <c r="G338" s="206"/>
    </row>
    <row r="339" spans="1:7">
      <c r="A339" s="206"/>
      <c r="B339" s="206"/>
      <c r="C339" s="206"/>
      <c r="D339" s="206"/>
      <c r="E339" s="208"/>
      <c r="F339" s="206"/>
      <c r="G339" s="206"/>
    </row>
    <row r="340" spans="1:7">
      <c r="A340" s="206"/>
      <c r="B340" s="206"/>
      <c r="C340" s="206"/>
      <c r="D340" s="206"/>
      <c r="E340" s="208"/>
      <c r="F340" s="206"/>
      <c r="G340" s="206"/>
    </row>
    <row r="341" spans="1:7">
      <c r="A341" s="206"/>
      <c r="B341" s="206"/>
      <c r="C341" s="206"/>
      <c r="D341" s="206"/>
      <c r="E341" s="208"/>
      <c r="F341" s="206"/>
      <c r="G341" s="20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2014-11-14T00:42:29Z</dcterms:created>
  <dcterms:modified xsi:type="dcterms:W3CDTF">2014-11-14T00:45:54Z</dcterms:modified>
</cp:coreProperties>
</file>